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 activeTab="4"/>
  </bookViews>
  <sheets>
    <sheet name="年度总结算2017-2021" sheetId="1" r:id="rId1"/>
    <sheet name="2022" sheetId="3" r:id="rId2"/>
    <sheet name="2023" sheetId="4" r:id="rId3"/>
    <sheet name="2024" sheetId="5" r:id="rId4"/>
    <sheet name="20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<sst xmlns="http://schemas.openxmlformats.org/spreadsheetml/2006/main" count="1323" uniqueCount="286">
  <si>
    <t>2017年灰、渣、石膏年度总表</t>
  </si>
  <si>
    <t>序号</t>
  </si>
  <si>
    <t>日期</t>
  </si>
  <si>
    <t>粉煤灰</t>
  </si>
  <si>
    <t>炉渣</t>
  </si>
  <si>
    <t>石膏</t>
  </si>
  <si>
    <t>石灰石</t>
  </si>
  <si>
    <t>石粉</t>
  </si>
  <si>
    <t>柴油</t>
  </si>
  <si>
    <t>车数</t>
  </si>
  <si>
    <t>净重（吨）</t>
  </si>
  <si>
    <t>-</t>
  </si>
  <si>
    <t>合计</t>
  </si>
  <si>
    <t>2018年灰、渣、石膏年度总表</t>
  </si>
  <si>
    <t>1号干灰</t>
  </si>
  <si>
    <t>2号干灰</t>
  </si>
  <si>
    <t>1号湿灰</t>
  </si>
  <si>
    <t>2号湿灰</t>
  </si>
  <si>
    <t>1号炉渣</t>
  </si>
  <si>
    <t>1号湿渣</t>
  </si>
  <si>
    <t>2号炉渣</t>
  </si>
  <si>
    <t>备注</t>
  </si>
  <si>
    <t>总车数</t>
  </si>
  <si>
    <t>总净重（吨）</t>
  </si>
  <si>
    <t>其中有3车给广进进购，每车8吨</t>
  </si>
  <si>
    <t>合计：</t>
  </si>
  <si>
    <t>2019年灰、渣、石膏年度总表</t>
  </si>
  <si>
    <t>3.16开始标载出厂</t>
  </si>
  <si>
    <t>2020年灰、渣、石膏年度总表</t>
  </si>
  <si>
    <t>嘉润1号炉渣</t>
  </si>
  <si>
    <t>嘉润2号炉渣</t>
  </si>
  <si>
    <t>嘉润炉渣</t>
  </si>
  <si>
    <t>新南华1号炉渣</t>
  </si>
  <si>
    <t>新南华2号炉渣</t>
  </si>
  <si>
    <t>新南华炉渣</t>
  </si>
  <si>
    <t>2021年灰、渣、石膏年度出库总表</t>
  </si>
  <si>
    <t>桂山1号湿灰</t>
  </si>
  <si>
    <t>桂山2号湿灰</t>
  </si>
  <si>
    <t>桂山1号干灰</t>
  </si>
  <si>
    <t>桂山2号干灰</t>
  </si>
  <si>
    <t>桂山粉煤灰</t>
  </si>
  <si>
    <t>晟成1号湿灰</t>
  </si>
  <si>
    <t>晟成2号湿灰</t>
  </si>
  <si>
    <t>晟成1号干灰</t>
  </si>
  <si>
    <t>晟成2号干灰</t>
  </si>
  <si>
    <t>晟成粉煤灰</t>
  </si>
  <si>
    <t>晟成1号炉渣</t>
  </si>
  <si>
    <t>晟成2号炉渣</t>
  </si>
  <si>
    <t>晟成炉渣</t>
  </si>
  <si>
    <t>桂山1号炉渣</t>
  </si>
  <si>
    <t>桂山2号炉渣</t>
  </si>
  <si>
    <t>桂山炉渣</t>
  </si>
  <si>
    <t>睿和1号炉渣</t>
  </si>
  <si>
    <t>睿和2号炉渣</t>
  </si>
  <si>
    <t>睿和炉渣</t>
  </si>
  <si>
    <t>环宇1号炉渣</t>
  </si>
  <si>
    <t>环宇2号炉渣</t>
  </si>
  <si>
    <t>环宇炉渣</t>
  </si>
  <si>
    <t>2022年湖南佰庭灰、渣年度出库表</t>
  </si>
  <si>
    <t>佰庭1号湿灰</t>
  </si>
  <si>
    <t>佰庭2号湿灰</t>
  </si>
  <si>
    <t>佰庭1号干灰</t>
  </si>
  <si>
    <t>佰庭2号干灰</t>
  </si>
  <si>
    <t>佰庭粉煤灰</t>
  </si>
  <si>
    <t>佰庭1号炉渣</t>
  </si>
  <si>
    <t>佰庭2号炉渣</t>
  </si>
  <si>
    <t>佰庭炉渣</t>
  </si>
  <si>
    <t>2022年韶关和悦灰、渣、石膏年度出库表</t>
  </si>
  <si>
    <t>2022年英德扬帆炉渣年度出库表</t>
  </si>
  <si>
    <t>和悦1号湿灰</t>
  </si>
  <si>
    <t>和悦2号湿灰</t>
  </si>
  <si>
    <t>和悦1号干灰</t>
  </si>
  <si>
    <t>和悦2号干灰</t>
  </si>
  <si>
    <t>和悦粉煤灰</t>
  </si>
  <si>
    <t>和悦1号炉渣</t>
  </si>
  <si>
    <t>和悦2号炉渣</t>
  </si>
  <si>
    <t>和悦炉渣</t>
  </si>
  <si>
    <t>和悦石膏</t>
  </si>
  <si>
    <t>扬帆1号炉渣</t>
  </si>
  <si>
    <t>扬帆2号炉渣</t>
  </si>
  <si>
    <t>扬帆炉渣</t>
  </si>
  <si>
    <t>2022年乳源环宇灰、渣年度出库表</t>
  </si>
  <si>
    <t>2022年中转四矿灰场年度出库表</t>
  </si>
  <si>
    <t>环宇1号湿灰</t>
  </si>
  <si>
    <t>环宇2号湿灰</t>
  </si>
  <si>
    <t>环宇1号干灰</t>
  </si>
  <si>
    <t>环宇2号干灰</t>
  </si>
  <si>
    <t>环宇粉煤灰</t>
  </si>
  <si>
    <t>2022年傲瑞炉渣年度出库表</t>
  </si>
  <si>
    <t>2022年明辉粉煤灰年度出库表</t>
  </si>
  <si>
    <t>2022年韶关亨泰炉渣年度出库表</t>
  </si>
  <si>
    <t>傲瑞1号炉渣</t>
  </si>
  <si>
    <t>傲瑞2号炉渣</t>
  </si>
  <si>
    <t>傲瑞炉渣</t>
  </si>
  <si>
    <t>明辉1号湿灰</t>
  </si>
  <si>
    <t>明辉1号干灰</t>
  </si>
  <si>
    <t>明辉2号湿灰</t>
  </si>
  <si>
    <t>明辉2号干灰</t>
  </si>
  <si>
    <t>明辉粉煤灰</t>
  </si>
  <si>
    <t>亨泰1号炉渣</t>
  </si>
  <si>
    <t>亨泰2号炉渣</t>
  </si>
  <si>
    <t>亨泰炉渣</t>
  </si>
  <si>
    <t>2022年灰、渣、石膏出库汇总</t>
  </si>
  <si>
    <t>2022年珠海海中贸易灰、渣年度出库表</t>
  </si>
  <si>
    <t>海中1号湿灰</t>
  </si>
  <si>
    <t>海中2号湿灰</t>
  </si>
  <si>
    <t>海中1号干灰</t>
  </si>
  <si>
    <t>海中2号干灰</t>
  </si>
  <si>
    <t>海中粉煤灰</t>
  </si>
  <si>
    <t>海中1号炉渣</t>
  </si>
  <si>
    <t>海中2号炉渣</t>
  </si>
  <si>
    <t>海中炉渣</t>
  </si>
  <si>
    <t>2022年新南华灰、渣年度出库表</t>
  </si>
  <si>
    <t>2022年华杰粉煤灰年度出库表</t>
  </si>
  <si>
    <t>新南华1号干灰</t>
  </si>
  <si>
    <t>新南华2号干灰</t>
  </si>
  <si>
    <t>新南华粉煤灰</t>
  </si>
  <si>
    <t>华杰1号粉煤灰</t>
  </si>
  <si>
    <t>华杰2号粉煤灰</t>
  </si>
  <si>
    <t>华杰粉煤灰</t>
  </si>
  <si>
    <t>2022年1月12日始，退出承包</t>
  </si>
  <si>
    <t>退出承包，只清运2022/1/18当天粉煤灰</t>
  </si>
  <si>
    <t>/</t>
  </si>
  <si>
    <t>2023年珠海海中灰、渣、石膏年度出库表</t>
  </si>
  <si>
    <t>2023年英德扬帆炉渣年度出库表</t>
  </si>
  <si>
    <t>海中石膏</t>
  </si>
  <si>
    <t>英德扬帆月初最后两车清运完后，退出承包</t>
  </si>
  <si>
    <t>2023年连山华杰灰、渣年度出库表</t>
  </si>
  <si>
    <t>2023年韶关昌泰炉渣年度出库表</t>
  </si>
  <si>
    <t>华杰1号干灰</t>
  </si>
  <si>
    <t>华杰1号湿灰</t>
  </si>
  <si>
    <t>华杰2号干灰</t>
  </si>
  <si>
    <t>华杰2号湿灰</t>
  </si>
  <si>
    <t>华杰1号炉渣</t>
  </si>
  <si>
    <t>华杰2号炉渣</t>
  </si>
  <si>
    <t>华杰炉渣</t>
  </si>
  <si>
    <t>昌泰1号炉渣</t>
  </si>
  <si>
    <t>昌泰2号炉渣</t>
  </si>
  <si>
    <t>昌泰炉渣</t>
  </si>
  <si>
    <t>昌泰1号干灰</t>
  </si>
  <si>
    <t>昌泰2号干灰</t>
  </si>
  <si>
    <t>亨泰粉煤灰</t>
  </si>
  <si>
    <t>2023年灰、渣、石膏出库汇总</t>
  </si>
  <si>
    <t>1号中转四矿炉渣</t>
  </si>
  <si>
    <t>华杰中转炉渣</t>
  </si>
  <si>
    <t>1号中转储灰罐粉煤灰</t>
  </si>
  <si>
    <t>2号中转储灰罐粉煤灰</t>
  </si>
  <si>
    <t>华杰中转粉煤灰</t>
  </si>
  <si>
    <t>2024年珠海海中灰、渣、石膏年度出库表</t>
  </si>
  <si>
    <t>2024年韶关昌泰煤渣年度出库表</t>
  </si>
  <si>
    <t>2024年云豪贸易煤渣年度出库表</t>
  </si>
  <si>
    <t>海中1号煤渣</t>
  </si>
  <si>
    <t>海中2号煤渣</t>
  </si>
  <si>
    <t>海中煤渣</t>
  </si>
  <si>
    <t>昌泰1号煤渣</t>
  </si>
  <si>
    <t>昌泰2号煤渣</t>
  </si>
  <si>
    <t>昌泰煤渣</t>
  </si>
  <si>
    <t>云豪1号煤渣</t>
  </si>
  <si>
    <t>云豪2号煤渣</t>
  </si>
  <si>
    <t>云豪煤渣</t>
  </si>
  <si>
    <t>2024年连山华杰灰、渣年度出库表</t>
  </si>
  <si>
    <t>华杰1号储灰罐</t>
  </si>
  <si>
    <t>华杰2号储灰罐</t>
  </si>
  <si>
    <t>华杰储灰罐</t>
  </si>
  <si>
    <t>华杰湿灰</t>
  </si>
  <si>
    <t>华杰干灰</t>
  </si>
  <si>
    <t>华杰粉煤灰汇总</t>
  </si>
  <si>
    <t>华杰1号中转煤渣</t>
  </si>
  <si>
    <t>华杰2号中转煤渣</t>
  </si>
  <si>
    <t>华杰中转煤渣</t>
  </si>
  <si>
    <t>华杰1号煤渣</t>
  </si>
  <si>
    <t>华杰2号煤渣</t>
  </si>
  <si>
    <t>华杰煤渣</t>
  </si>
  <si>
    <t>华杰煤渣汇总</t>
  </si>
  <si>
    <t>华杰石膏</t>
  </si>
  <si>
    <t>303</t>
  </si>
  <si>
    <t>2024年灰、渣、石膏出库汇总</t>
  </si>
  <si>
    <t>煤渣</t>
  </si>
  <si>
    <t>2025年珠海海中灰、渣、石膏年度出库表</t>
  </si>
  <si>
    <t>海中3号干灰</t>
  </si>
  <si>
    <t>海中3号煤渣</t>
  </si>
  <si>
    <t>海中1期石膏</t>
  </si>
  <si>
    <t>海中2期石膏</t>
  </si>
  <si>
    <t>2025年连山华杰灰、渣年度出库表</t>
  </si>
  <si>
    <t>华杰3号储灰罐</t>
  </si>
  <si>
    <t>华杰3号干灰</t>
  </si>
  <si>
    <t>华杰3号中转煤渣</t>
  </si>
  <si>
    <t>华杰3号煤渣</t>
  </si>
  <si>
    <t>华杰1期石膏</t>
  </si>
  <si>
    <t>华杰2期石膏</t>
  </si>
  <si>
    <t>0</t>
  </si>
  <si>
    <t>2025年台泥（英德）灰、渣、石膏年度出库表</t>
  </si>
  <si>
    <t>台泥1号干灰</t>
  </si>
  <si>
    <t>台泥2号干灰</t>
  </si>
  <si>
    <t>台泥3号干灰</t>
  </si>
  <si>
    <t>台泥粉煤灰</t>
  </si>
  <si>
    <t>台泥1号煤渣</t>
  </si>
  <si>
    <t>台泥2号煤渣</t>
  </si>
  <si>
    <t>台泥3号煤渣</t>
  </si>
  <si>
    <t>台泥煤渣</t>
  </si>
  <si>
    <t>台泥1期石膏</t>
  </si>
  <si>
    <t>台泥2期石膏</t>
  </si>
  <si>
    <t>台泥石膏</t>
  </si>
  <si>
    <t>2025年云豪贸易灰渣年度出库表</t>
  </si>
  <si>
    <t>云豪1号干灰</t>
  </si>
  <si>
    <t>云豪2号干灰</t>
  </si>
  <si>
    <t>云豪3号干灰</t>
  </si>
  <si>
    <t>云豪粉煤灰</t>
  </si>
  <si>
    <t>云豪3号煤渣</t>
  </si>
  <si>
    <t>2025年鼎龙祥灰渣石膏年度出库表</t>
  </si>
  <si>
    <t>鼎龙祥1号干灰</t>
  </si>
  <si>
    <t>鼎龙祥2号干灰</t>
  </si>
  <si>
    <t>鼎龙祥3号干灰</t>
  </si>
  <si>
    <t>鼎龙祥粉煤灰</t>
  </si>
  <si>
    <t>鼎龙祥1号煤渣</t>
  </si>
  <si>
    <t>鼎龙祥2号煤渣</t>
  </si>
  <si>
    <t>鼎龙祥3号煤渣</t>
  </si>
  <si>
    <t>鼎龙祥煤渣</t>
  </si>
  <si>
    <t>鼎龙祥1期石膏</t>
  </si>
  <si>
    <t>鼎龙祥2期石膏</t>
  </si>
  <si>
    <t>鼎龙祥石膏</t>
  </si>
  <si>
    <t>2025年华航灰渣年度出库表</t>
  </si>
  <si>
    <t>华航1号干灰</t>
  </si>
  <si>
    <t>华航2号干灰</t>
  </si>
  <si>
    <t>华航3号干灰</t>
  </si>
  <si>
    <t>华航粉煤灰</t>
  </si>
  <si>
    <t>华航1号煤渣</t>
  </si>
  <si>
    <t>华航2号煤渣</t>
  </si>
  <si>
    <t>华航3号煤渣</t>
  </si>
  <si>
    <t>华航煤渣</t>
  </si>
  <si>
    <t>2025年宜章兴莽灰渣年度出库表</t>
  </si>
  <si>
    <t>宜章兴莽1号干灰</t>
  </si>
  <si>
    <t>宜章兴莽2号干灰</t>
  </si>
  <si>
    <t>宜章兴莽3号干灰</t>
  </si>
  <si>
    <t>宜章兴莽粉煤灰</t>
  </si>
  <si>
    <t>宜章兴莽1号煤渣</t>
  </si>
  <si>
    <t>宜章兴莽2号煤渣</t>
  </si>
  <si>
    <t>宜章兴莽3号煤渣</t>
  </si>
  <si>
    <t>宜章兴莽煤渣</t>
  </si>
  <si>
    <t>2025年海润源灰渣年度出库表</t>
  </si>
  <si>
    <t>海润源1号干灰</t>
  </si>
  <si>
    <t>海润源2号干灰</t>
  </si>
  <si>
    <t>海润源3号干灰</t>
  </si>
  <si>
    <t>海润源粉煤灰</t>
  </si>
  <si>
    <t>海润源1号煤渣</t>
  </si>
  <si>
    <t>海润源2号煤渣</t>
  </si>
  <si>
    <t>海润源3号煤渣</t>
  </si>
  <si>
    <t>海润源粉煤渣</t>
  </si>
  <si>
    <t>海润源1期石膏</t>
  </si>
  <si>
    <t>海润源2期石膏</t>
  </si>
  <si>
    <t>海润源石膏</t>
  </si>
  <si>
    <t>2025年英德鑫材灰、渣年度出库表</t>
  </si>
  <si>
    <t>英德鑫材1号干灰</t>
  </si>
  <si>
    <t>英德鑫材2号干灰</t>
  </si>
  <si>
    <t>英德鑫材3号干灰</t>
  </si>
  <si>
    <t>英德鑫材粉煤灰</t>
  </si>
  <si>
    <t>英德鑫材1号煤渣</t>
  </si>
  <si>
    <t>英德鑫材2号煤渣</t>
  </si>
  <si>
    <t>英德鑫材3号煤渣</t>
  </si>
  <si>
    <t>英德鑫材煤渣</t>
  </si>
  <si>
    <t>2025年亿和兴灰、渣年度出库表</t>
  </si>
  <si>
    <t>亿和兴1号干灰</t>
  </si>
  <si>
    <t>亿和兴2号干灰</t>
  </si>
  <si>
    <t>亿和兴3号干灰</t>
  </si>
  <si>
    <t>亿和兴粉煤灰</t>
  </si>
  <si>
    <t>亿和兴1号煤渣</t>
  </si>
  <si>
    <t>亿和兴2号煤渣</t>
  </si>
  <si>
    <t>亿和兴3号煤渣</t>
  </si>
  <si>
    <t>亿和兴煤渣</t>
  </si>
  <si>
    <t>2025年连州融腾灰、渣、石膏年度出库表</t>
  </si>
  <si>
    <t>融腾1号干灰</t>
  </si>
  <si>
    <t>融腾2号干灰</t>
  </si>
  <si>
    <t>融腾3号干灰</t>
  </si>
  <si>
    <t>融腾粉煤灰</t>
  </si>
  <si>
    <t>融腾1号煤渣</t>
  </si>
  <si>
    <t>融腾2号煤渣</t>
  </si>
  <si>
    <t>融腾3号煤渣</t>
  </si>
  <si>
    <t>融腾煤渣</t>
  </si>
  <si>
    <t>融腾1期石膏</t>
  </si>
  <si>
    <t>融腾2期石膏</t>
  </si>
  <si>
    <t>融腾石膏</t>
  </si>
  <si>
    <t>2025年昌泰灰、渣年度出库表</t>
  </si>
  <si>
    <t>昌泰3号干灰</t>
  </si>
  <si>
    <t>昌泰粉煤灰</t>
  </si>
  <si>
    <t>昌泰3号煤渣</t>
  </si>
  <si>
    <t>2025年灰、渣、石膏出库汇总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</si>
</sst>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 "/>
    <numFmt numFmtId="179" formatCode="h:mm:ss;@"/>
    <numFmt numFmtId="180" formatCode="#,##0_ "/>
  </numFmts>
  <fonts count="39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3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1" applyNumberFormat="0" applyFill="0" applyAlignment="0" applyProtection="0">
      <alignment vertical="center"/>
    </xf>
    <xf numFmtId="0" fontId="26" fillId="0" borderId="61" applyNumberFormat="0" applyFill="0" applyAlignment="0" applyProtection="0">
      <alignment vertical="center"/>
    </xf>
    <xf numFmtId="0" fontId="27" fillId="0" borderId="6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3" applyNumberFormat="0" applyAlignment="0" applyProtection="0">
      <alignment vertical="center"/>
    </xf>
    <xf numFmtId="0" fontId="29" fillId="4" borderId="64" applyNumberFormat="0" applyAlignment="0" applyProtection="0">
      <alignment vertical="center"/>
    </xf>
    <xf numFmtId="0" fontId="30" fillId="4" borderId="63" applyNumberFormat="0" applyAlignment="0" applyProtection="0">
      <alignment vertical="center"/>
    </xf>
    <xf numFmtId="0" fontId="31" fillId="5" borderId="65" applyNumberFormat="0" applyAlignment="0" applyProtection="0">
      <alignment vertical="center"/>
    </xf>
    <xf numFmtId="0" fontId="32" fillId="0" borderId="66" applyNumberFormat="0" applyFill="0" applyAlignment="0" applyProtection="0">
      <alignment vertical="center"/>
    </xf>
    <xf numFmtId="0" fontId="33" fillId="0" borderId="6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57" fontId="2" fillId="0" borderId="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8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1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 wrapText="1"/>
    </xf>
    <xf numFmtId="179" fontId="5" fillId="0" borderId="30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2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57" fontId="2" fillId="0" borderId="7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57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80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1" fontId="16" fillId="0" borderId="40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7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7" fontId="17" fillId="0" borderId="9" xfId="0" applyNumberFormat="1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57" fontId="17" fillId="0" borderId="8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8" fontId="3" fillId="0" borderId="23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2" fontId="3" fillId="0" borderId="5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7"/>
  <sheetViews>
    <sheetView topLeftCell="A62" workbookViewId="0">
      <selection activeCell="AR76" sqref="AR76"/>
    </sheetView>
  </sheetViews>
  <sheetFormatPr defaultColWidth="9" defaultRowHeight="30" customHeight="1"/>
  <cols>
    <col min="1" max="1" width="4.88333333333333" style="252" customWidth="1"/>
    <col min="2" max="2" width="12" style="252" customWidth="1"/>
    <col min="3" max="3" width="9.25833333333333" style="252" customWidth="1"/>
    <col min="4" max="4" width="13.3833333333333" style="252" customWidth="1"/>
    <col min="5" max="5" width="9.88333333333333" style="252" customWidth="1"/>
    <col min="6" max="6" width="13" style="252" customWidth="1"/>
    <col min="7" max="7" width="9.63333333333333" style="252" customWidth="1"/>
    <col min="8" max="8" width="13.3833333333333" style="252" customWidth="1"/>
    <col min="9" max="9" width="10.8833333333333" style="252" customWidth="1"/>
    <col min="10" max="10" width="13.8833333333333" style="252" customWidth="1"/>
    <col min="11" max="11" width="10" style="252" customWidth="1"/>
    <col min="12" max="12" width="17.5" style="252" customWidth="1"/>
    <col min="13" max="13" width="9.88333333333333" style="252" customWidth="1"/>
    <col min="14" max="14" width="13.5" style="252" customWidth="1"/>
    <col min="15" max="15" width="10.3833333333333" style="252" customWidth="1"/>
    <col min="16" max="16" width="13.3833333333333" style="252" customWidth="1"/>
    <col min="17" max="17" width="10" style="252" customWidth="1"/>
    <col min="18" max="18" width="13.1333333333333" style="252" customWidth="1"/>
    <col min="19" max="19" width="10.6333333333333" style="252" customWidth="1"/>
    <col min="20" max="20" width="14.8833333333333" style="252" customWidth="1"/>
    <col min="21" max="21" width="10.6333333333333" style="252" customWidth="1"/>
    <col min="22" max="22" width="17.2583333333333" style="252" customWidth="1"/>
    <col min="23" max="23" width="12.8833333333333" style="252" customWidth="1"/>
    <col min="24" max="24" width="19" style="252" customWidth="1"/>
    <col min="25" max="25" width="9.63333333333333" style="252" customWidth="1"/>
    <col min="26" max="26" width="14.6333333333333" style="252" customWidth="1"/>
    <col min="27" max="27" width="9.63333333333333" style="252" customWidth="1"/>
    <col min="28" max="28" width="14.1333333333333" style="252" customWidth="1"/>
    <col min="29" max="29" width="10" style="252" customWidth="1"/>
    <col min="30" max="30" width="18.2583333333333" style="252" customWidth="1"/>
    <col min="31" max="31" width="9" style="252"/>
    <col min="32" max="32" width="13.2583333333333" style="252" customWidth="1"/>
    <col min="33" max="33" width="10.8833333333333" style="252" customWidth="1"/>
    <col min="34" max="34" width="14.6333333333333" style="252" customWidth="1"/>
    <col min="35" max="35" width="12" style="252" customWidth="1"/>
    <col min="36" max="36" width="17.2583333333333" style="252" customWidth="1"/>
    <col min="37" max="37" width="11.2583333333333" style="252" customWidth="1"/>
    <col min="38" max="38" width="14.2583333333333" style="252" customWidth="1"/>
    <col min="39" max="39" width="9.13333333333333" style="252" customWidth="1"/>
    <col min="40" max="40" width="13.3833333333333" style="252" customWidth="1"/>
    <col min="41" max="41" width="11.2583333333333" style="252" customWidth="1"/>
    <col min="42" max="42" width="17.6333333333333" style="252" customWidth="1"/>
    <col min="43" max="43" width="10.5" style="252" customWidth="1"/>
    <col min="44" max="44" width="13.6333333333333" style="252" customWidth="1"/>
    <col min="45" max="45" width="10" style="252" customWidth="1"/>
    <col min="46" max="46" width="14" style="252" customWidth="1"/>
    <col min="47" max="47" width="9" style="252"/>
    <col min="48" max="48" width="12.7583333333333" style="252" customWidth="1"/>
    <col min="49" max="49" width="10.3833333333333" style="252" customWidth="1"/>
    <col min="50" max="50" width="13.1333333333333" style="252" customWidth="1"/>
    <col min="51" max="51" width="9" style="252"/>
    <col min="52" max="52" width="11.6333333333333" style="252"/>
    <col min="53" max="16384" width="9" style="252"/>
  </cols>
  <sheetData>
    <row r="1" ht="48" customHeight="1" spans="1:19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302"/>
      <c r="P1" s="302"/>
      <c r="Q1" s="302"/>
      <c r="R1" s="302"/>
      <c r="S1" s="302"/>
    </row>
    <row r="2" ht="20.25" customHeight="1" spans="1:19">
      <c r="A2" s="254" t="s">
        <v>1</v>
      </c>
      <c r="B2" s="255" t="s">
        <v>2</v>
      </c>
      <c r="C2" s="254" t="s">
        <v>3</v>
      </c>
      <c r="D2" s="256"/>
      <c r="E2" s="257" t="s">
        <v>4</v>
      </c>
      <c r="F2" s="255"/>
      <c r="G2" s="254" t="s">
        <v>5</v>
      </c>
      <c r="H2" s="256"/>
      <c r="I2" s="303" t="s">
        <v>6</v>
      </c>
      <c r="J2" s="303"/>
      <c r="K2" s="274" t="s">
        <v>7</v>
      </c>
      <c r="L2" s="275"/>
      <c r="M2" s="274" t="s">
        <v>8</v>
      </c>
      <c r="N2" s="275"/>
      <c r="O2" s="304"/>
      <c r="P2" s="305"/>
      <c r="Q2" s="305"/>
      <c r="R2" s="305"/>
      <c r="S2" s="305"/>
    </row>
    <row r="3" ht="21" customHeight="1" spans="1:19">
      <c r="A3" s="258"/>
      <c r="B3" s="259"/>
      <c r="C3" s="258" t="s">
        <v>9</v>
      </c>
      <c r="D3" s="260" t="s">
        <v>10</v>
      </c>
      <c r="E3" s="261" t="s">
        <v>9</v>
      </c>
      <c r="F3" s="259" t="s">
        <v>10</v>
      </c>
      <c r="G3" s="258" t="s">
        <v>9</v>
      </c>
      <c r="H3" s="260" t="s">
        <v>10</v>
      </c>
      <c r="I3" s="306" t="s">
        <v>9</v>
      </c>
      <c r="J3" s="259" t="s">
        <v>10</v>
      </c>
      <c r="K3" s="307" t="s">
        <v>9</v>
      </c>
      <c r="L3" s="260" t="s">
        <v>10</v>
      </c>
      <c r="M3" s="307" t="s">
        <v>9</v>
      </c>
      <c r="N3" s="260" t="s">
        <v>10</v>
      </c>
      <c r="O3" s="304"/>
      <c r="P3" s="305"/>
      <c r="Q3" s="305"/>
      <c r="R3" s="305"/>
      <c r="S3" s="305"/>
    </row>
    <row r="4" customHeight="1" spans="1:19">
      <c r="A4" s="254">
        <v>1</v>
      </c>
      <c r="B4" s="262">
        <v>42978</v>
      </c>
      <c r="C4" s="254" t="s">
        <v>11</v>
      </c>
      <c r="D4" s="256" t="s">
        <v>11</v>
      </c>
      <c r="E4" s="257" t="s">
        <v>11</v>
      </c>
      <c r="F4" s="255" t="s">
        <v>11</v>
      </c>
      <c r="G4" s="254" t="s">
        <v>11</v>
      </c>
      <c r="H4" s="256" t="s">
        <v>11</v>
      </c>
      <c r="I4" s="303" t="s">
        <v>11</v>
      </c>
      <c r="J4" s="255" t="s">
        <v>11</v>
      </c>
      <c r="K4" s="274" t="s">
        <v>11</v>
      </c>
      <c r="L4" s="256" t="s">
        <v>11</v>
      </c>
      <c r="M4" s="274">
        <v>11</v>
      </c>
      <c r="N4" s="256">
        <v>220</v>
      </c>
      <c r="O4" s="304"/>
      <c r="P4" s="305"/>
      <c r="Q4" s="305"/>
      <c r="R4" s="305"/>
      <c r="S4" s="305"/>
    </row>
    <row r="5" customHeight="1" spans="1:19">
      <c r="A5" s="263">
        <v>2</v>
      </c>
      <c r="B5" s="262">
        <v>42979</v>
      </c>
      <c r="C5" s="263">
        <v>315</v>
      </c>
      <c r="D5" s="264">
        <v>9408.54</v>
      </c>
      <c r="E5" s="265">
        <v>115</v>
      </c>
      <c r="F5" s="266">
        <v>5816.27</v>
      </c>
      <c r="G5" s="263">
        <v>19</v>
      </c>
      <c r="H5" s="264">
        <v>804.65</v>
      </c>
      <c r="I5" s="308">
        <v>5</v>
      </c>
      <c r="J5" s="266">
        <v>234.05</v>
      </c>
      <c r="K5" s="309">
        <v>11</v>
      </c>
      <c r="L5" s="264">
        <v>558.5</v>
      </c>
      <c r="M5" s="309">
        <v>40</v>
      </c>
      <c r="N5" s="264">
        <v>858</v>
      </c>
      <c r="O5" s="304"/>
      <c r="P5" s="305"/>
      <c r="Q5" s="305"/>
      <c r="R5" s="305"/>
      <c r="S5" s="305"/>
    </row>
    <row r="6" customHeight="1" spans="1:19">
      <c r="A6" s="263">
        <v>3</v>
      </c>
      <c r="B6" s="262">
        <v>43009</v>
      </c>
      <c r="C6" s="267">
        <v>230</v>
      </c>
      <c r="D6" s="268">
        <v>6980.8</v>
      </c>
      <c r="E6" s="269">
        <v>75</v>
      </c>
      <c r="F6" s="270">
        <v>3823.9</v>
      </c>
      <c r="G6" s="267">
        <v>26</v>
      </c>
      <c r="H6" s="268">
        <v>916.45</v>
      </c>
      <c r="I6" s="310">
        <v>5</v>
      </c>
      <c r="J6" s="270">
        <v>273.2</v>
      </c>
      <c r="K6" s="311">
        <v>9</v>
      </c>
      <c r="L6" s="268">
        <v>435.4</v>
      </c>
      <c r="M6" s="311">
        <v>68</v>
      </c>
      <c r="N6" s="268">
        <v>1005</v>
      </c>
      <c r="O6" s="304"/>
      <c r="P6" s="305"/>
      <c r="Q6" s="305"/>
      <c r="R6" s="305"/>
      <c r="S6" s="327"/>
    </row>
    <row r="7" customHeight="1" spans="1:19">
      <c r="A7" s="263">
        <v>4</v>
      </c>
      <c r="B7" s="271">
        <v>43040</v>
      </c>
      <c r="C7" s="267">
        <v>719</v>
      </c>
      <c r="D7" s="268">
        <v>22319.15</v>
      </c>
      <c r="E7" s="269">
        <v>430</v>
      </c>
      <c r="F7" s="270">
        <v>19614.8</v>
      </c>
      <c r="G7" s="267">
        <v>29</v>
      </c>
      <c r="H7" s="268">
        <v>1622.35</v>
      </c>
      <c r="I7" s="310">
        <v>10</v>
      </c>
      <c r="J7" s="270">
        <v>607.2</v>
      </c>
      <c r="K7" s="311">
        <v>28</v>
      </c>
      <c r="L7" s="268">
        <v>1574.45</v>
      </c>
      <c r="M7" s="311">
        <v>22</v>
      </c>
      <c r="N7" s="268">
        <v>317</v>
      </c>
      <c r="O7" s="304"/>
      <c r="P7" s="305"/>
      <c r="Q7" s="305"/>
      <c r="R7" s="305"/>
      <c r="S7" s="305"/>
    </row>
    <row r="8" customHeight="1" spans="1:19">
      <c r="A8" s="263">
        <v>5</v>
      </c>
      <c r="B8" s="271">
        <v>43070</v>
      </c>
      <c r="C8" s="267">
        <v>968</v>
      </c>
      <c r="D8" s="268">
        <v>32673.65</v>
      </c>
      <c r="E8" s="267">
        <v>548</v>
      </c>
      <c r="F8" s="268">
        <v>24006.35</v>
      </c>
      <c r="G8" s="267">
        <v>89</v>
      </c>
      <c r="H8" s="268">
        <v>4138.55</v>
      </c>
      <c r="I8" s="310">
        <v>8</v>
      </c>
      <c r="J8" s="270">
        <v>521.55</v>
      </c>
      <c r="K8" s="311">
        <v>33</v>
      </c>
      <c r="L8" s="268">
        <v>1827.65</v>
      </c>
      <c r="M8" s="311">
        <v>2</v>
      </c>
      <c r="N8" s="268">
        <v>30</v>
      </c>
      <c r="O8" s="304"/>
      <c r="P8" s="305"/>
      <c r="Q8" s="305"/>
      <c r="R8" s="305"/>
      <c r="S8" s="305"/>
    </row>
    <row r="9" customHeight="1" spans="1:19">
      <c r="A9" s="258">
        <v>6</v>
      </c>
      <c r="B9" s="259" t="s">
        <v>12</v>
      </c>
      <c r="C9" s="258">
        <f t="shared" ref="C9:L9" si="0">SUM(C5:C8)</f>
        <v>2232</v>
      </c>
      <c r="D9" s="260">
        <f t="shared" si="0"/>
        <v>71382.14</v>
      </c>
      <c r="E9" s="261">
        <f t="shared" si="0"/>
        <v>1168</v>
      </c>
      <c r="F9" s="259">
        <f t="shared" si="0"/>
        <v>53261.32</v>
      </c>
      <c r="G9" s="258">
        <f t="shared" si="0"/>
        <v>163</v>
      </c>
      <c r="H9" s="272">
        <f t="shared" si="0"/>
        <v>7482</v>
      </c>
      <c r="I9" s="306">
        <f t="shared" si="0"/>
        <v>28</v>
      </c>
      <c r="J9" s="259">
        <f t="shared" si="0"/>
        <v>1636</v>
      </c>
      <c r="K9" s="307">
        <f t="shared" si="0"/>
        <v>81</v>
      </c>
      <c r="L9" s="272">
        <f t="shared" si="0"/>
        <v>4396</v>
      </c>
      <c r="M9" s="307">
        <f>SUM(M4:M8)</f>
        <v>143</v>
      </c>
      <c r="N9" s="260">
        <f>SUM(N4:N8)</f>
        <v>2430</v>
      </c>
      <c r="O9" s="304"/>
      <c r="P9" s="305"/>
      <c r="Q9" s="305"/>
      <c r="R9" s="305"/>
      <c r="S9" s="305"/>
    </row>
    <row r="10" customHeight="1" spans="1:19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305"/>
      <c r="P10" s="305"/>
      <c r="Q10" s="305"/>
      <c r="R10" s="305"/>
      <c r="S10" s="305"/>
    </row>
    <row r="11" ht="54.75" customHeight="1" spans="1:19">
      <c r="A11" s="253" t="s">
        <v>13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</row>
    <row r="12" ht="21" customHeight="1" spans="1:29">
      <c r="A12" s="254" t="s">
        <v>1</v>
      </c>
      <c r="B12" s="255" t="s">
        <v>2</v>
      </c>
      <c r="C12" s="254" t="s">
        <v>14</v>
      </c>
      <c r="D12" s="256"/>
      <c r="E12" s="274" t="s">
        <v>15</v>
      </c>
      <c r="F12" s="275"/>
      <c r="G12" s="274" t="s">
        <v>16</v>
      </c>
      <c r="H12" s="275"/>
      <c r="I12" s="274" t="s">
        <v>17</v>
      </c>
      <c r="J12" s="275"/>
      <c r="K12" s="312" t="s">
        <v>3</v>
      </c>
      <c r="L12" s="313"/>
      <c r="M12" s="274" t="s">
        <v>18</v>
      </c>
      <c r="N12" s="275"/>
      <c r="O12" s="274" t="s">
        <v>19</v>
      </c>
      <c r="P12" s="275"/>
      <c r="Q12" s="257" t="s">
        <v>20</v>
      </c>
      <c r="R12" s="255"/>
      <c r="S12" s="312" t="s">
        <v>4</v>
      </c>
      <c r="T12" s="313"/>
      <c r="U12" s="274" t="s">
        <v>5</v>
      </c>
      <c r="V12" s="275"/>
      <c r="W12" s="274" t="s">
        <v>6</v>
      </c>
      <c r="X12" s="275"/>
      <c r="Y12" s="274" t="s">
        <v>7</v>
      </c>
      <c r="Z12" s="275"/>
      <c r="AA12" s="274" t="s">
        <v>8</v>
      </c>
      <c r="AB12" s="275"/>
      <c r="AC12" s="350" t="s">
        <v>21</v>
      </c>
    </row>
    <row r="13" ht="21" customHeight="1" spans="1:29">
      <c r="A13" s="258"/>
      <c r="B13" s="259"/>
      <c r="C13" s="258" t="s">
        <v>9</v>
      </c>
      <c r="D13" s="260" t="s">
        <v>10</v>
      </c>
      <c r="E13" s="258" t="s">
        <v>9</v>
      </c>
      <c r="F13" s="260" t="s">
        <v>10</v>
      </c>
      <c r="G13" s="258" t="s">
        <v>9</v>
      </c>
      <c r="H13" s="260" t="s">
        <v>10</v>
      </c>
      <c r="I13" s="258" t="s">
        <v>9</v>
      </c>
      <c r="J13" s="260" t="s">
        <v>10</v>
      </c>
      <c r="K13" s="314" t="s">
        <v>22</v>
      </c>
      <c r="L13" s="315" t="s">
        <v>23</v>
      </c>
      <c r="M13" s="258" t="s">
        <v>9</v>
      </c>
      <c r="N13" s="260" t="s">
        <v>10</v>
      </c>
      <c r="O13" s="258" t="s">
        <v>9</v>
      </c>
      <c r="P13" s="260" t="s">
        <v>10</v>
      </c>
      <c r="Q13" s="261" t="s">
        <v>9</v>
      </c>
      <c r="R13" s="259" t="s">
        <v>10</v>
      </c>
      <c r="S13" s="314" t="s">
        <v>22</v>
      </c>
      <c r="T13" s="315" t="s">
        <v>23</v>
      </c>
      <c r="U13" s="258" t="s">
        <v>9</v>
      </c>
      <c r="V13" s="260" t="s">
        <v>10</v>
      </c>
      <c r="W13" s="306" t="s">
        <v>9</v>
      </c>
      <c r="X13" s="259" t="s">
        <v>10</v>
      </c>
      <c r="Y13" s="307" t="s">
        <v>9</v>
      </c>
      <c r="Z13" s="260" t="s">
        <v>10</v>
      </c>
      <c r="AA13" s="307" t="s">
        <v>9</v>
      </c>
      <c r="AB13" s="260" t="s">
        <v>10</v>
      </c>
      <c r="AC13" s="351"/>
    </row>
    <row r="14" customHeight="1" spans="1:29">
      <c r="A14" s="276">
        <v>1</v>
      </c>
      <c r="B14" s="277">
        <v>43101</v>
      </c>
      <c r="C14" s="276">
        <v>400</v>
      </c>
      <c r="D14" s="278">
        <v>12305.7</v>
      </c>
      <c r="E14" s="279">
        <v>396</v>
      </c>
      <c r="F14" s="280">
        <v>12470.3</v>
      </c>
      <c r="G14" s="281">
        <v>99</v>
      </c>
      <c r="H14" s="282">
        <v>3277.9</v>
      </c>
      <c r="I14" s="279">
        <v>154</v>
      </c>
      <c r="J14" s="280">
        <v>5197.9</v>
      </c>
      <c r="K14" s="279">
        <f>C14+E14+G14+I14</f>
        <v>1049</v>
      </c>
      <c r="L14" s="280">
        <f>D14+F14+H14+J14</f>
        <v>33251.8</v>
      </c>
      <c r="M14" s="279">
        <v>262</v>
      </c>
      <c r="N14" s="316">
        <v>10287.37</v>
      </c>
      <c r="O14" s="276">
        <v>0</v>
      </c>
      <c r="P14" s="278">
        <v>0</v>
      </c>
      <c r="Q14" s="281">
        <v>280</v>
      </c>
      <c r="R14" s="282">
        <v>9959.62</v>
      </c>
      <c r="S14" s="279">
        <f>M14+O14+Q14</f>
        <v>542</v>
      </c>
      <c r="T14" s="280">
        <f>N14+P14+R14</f>
        <v>20246.99</v>
      </c>
      <c r="U14" s="276">
        <v>82</v>
      </c>
      <c r="V14" s="328">
        <v>5177.4</v>
      </c>
      <c r="W14" s="329">
        <v>6</v>
      </c>
      <c r="X14" s="330">
        <v>350.95</v>
      </c>
      <c r="Y14" s="352">
        <v>53</v>
      </c>
      <c r="Z14" s="278">
        <v>2918.2</v>
      </c>
      <c r="AA14" s="352">
        <v>0</v>
      </c>
      <c r="AB14" s="328">
        <v>0</v>
      </c>
      <c r="AC14" s="353"/>
    </row>
    <row r="15" customHeight="1" spans="1:29">
      <c r="A15" s="279">
        <v>2</v>
      </c>
      <c r="B15" s="277">
        <v>43132</v>
      </c>
      <c r="C15" s="283">
        <v>83</v>
      </c>
      <c r="D15" s="284">
        <v>2527.75</v>
      </c>
      <c r="E15" s="285">
        <v>202</v>
      </c>
      <c r="F15" s="284">
        <v>6009.75</v>
      </c>
      <c r="G15" s="285">
        <v>59</v>
      </c>
      <c r="H15" s="286">
        <v>1843.98</v>
      </c>
      <c r="I15" s="283">
        <v>236</v>
      </c>
      <c r="J15" s="284">
        <v>8011.2</v>
      </c>
      <c r="K15" s="279">
        <f t="shared" ref="K15:K25" si="1">C15+E15+G15+I15</f>
        <v>580</v>
      </c>
      <c r="L15" s="280">
        <f t="shared" ref="L15:L25" si="2">D15+F15+H15+J15</f>
        <v>18392.68</v>
      </c>
      <c r="M15" s="283">
        <v>74</v>
      </c>
      <c r="N15" s="317">
        <v>2997.65</v>
      </c>
      <c r="O15" s="283">
        <v>0</v>
      </c>
      <c r="P15" s="284">
        <v>0</v>
      </c>
      <c r="Q15" s="281">
        <v>128</v>
      </c>
      <c r="R15" s="282">
        <v>5865.3</v>
      </c>
      <c r="S15" s="279">
        <f>M15+O15+Q15</f>
        <v>202</v>
      </c>
      <c r="T15" s="280">
        <f t="shared" ref="T15:T25" si="3">N15+P15+R15</f>
        <v>8862.95</v>
      </c>
      <c r="U15" s="279">
        <v>86</v>
      </c>
      <c r="V15" s="316">
        <v>3508.05</v>
      </c>
      <c r="W15" s="331">
        <v>0</v>
      </c>
      <c r="X15" s="282">
        <v>0</v>
      </c>
      <c r="Y15" s="354">
        <v>33</v>
      </c>
      <c r="Z15" s="280">
        <v>1758.95</v>
      </c>
      <c r="AA15" s="354">
        <v>1</v>
      </c>
      <c r="AB15" s="280">
        <v>20</v>
      </c>
      <c r="AC15" s="355"/>
    </row>
    <row r="16" customHeight="1" spans="1:29">
      <c r="A16" s="279">
        <v>3</v>
      </c>
      <c r="B16" s="277">
        <v>43160</v>
      </c>
      <c r="C16" s="283">
        <v>252</v>
      </c>
      <c r="D16" s="284">
        <v>7660.4</v>
      </c>
      <c r="E16" s="283">
        <v>427</v>
      </c>
      <c r="F16" s="284">
        <v>13201.7</v>
      </c>
      <c r="G16" s="285">
        <v>323</v>
      </c>
      <c r="H16" s="286">
        <v>10057.85</v>
      </c>
      <c r="I16" s="283">
        <v>230</v>
      </c>
      <c r="J16" s="284">
        <v>7559.15</v>
      </c>
      <c r="K16" s="279">
        <f t="shared" si="1"/>
        <v>1232</v>
      </c>
      <c r="L16" s="280">
        <f t="shared" si="2"/>
        <v>38479.1</v>
      </c>
      <c r="M16" s="283">
        <v>329</v>
      </c>
      <c r="N16" s="317">
        <v>13617.93</v>
      </c>
      <c r="O16" s="283">
        <v>8</v>
      </c>
      <c r="P16" s="284">
        <v>361.7</v>
      </c>
      <c r="Q16" s="285">
        <v>335</v>
      </c>
      <c r="R16" s="286">
        <v>16099.3</v>
      </c>
      <c r="S16" s="279">
        <f>M16+O16+Q16</f>
        <v>672</v>
      </c>
      <c r="T16" s="280">
        <f t="shared" si="3"/>
        <v>30078.93</v>
      </c>
      <c r="U16" s="283">
        <v>123</v>
      </c>
      <c r="V16" s="317">
        <v>5572.65</v>
      </c>
      <c r="W16" s="332">
        <v>6</v>
      </c>
      <c r="X16" s="286">
        <v>349.4</v>
      </c>
      <c r="Y16" s="356">
        <v>61</v>
      </c>
      <c r="Z16" s="284">
        <v>3175.2</v>
      </c>
      <c r="AA16" s="356">
        <v>7</v>
      </c>
      <c r="AB16" s="284">
        <v>120</v>
      </c>
      <c r="AC16" s="355"/>
    </row>
    <row r="17" customHeight="1" spans="1:29">
      <c r="A17" s="279">
        <v>4</v>
      </c>
      <c r="B17" s="277">
        <v>43191</v>
      </c>
      <c r="C17" s="283">
        <v>480</v>
      </c>
      <c r="D17" s="284">
        <v>14804.8</v>
      </c>
      <c r="E17" s="283">
        <v>555</v>
      </c>
      <c r="F17" s="284">
        <v>17103.7</v>
      </c>
      <c r="G17" s="285">
        <v>79</v>
      </c>
      <c r="H17" s="286">
        <v>2267</v>
      </c>
      <c r="I17" s="283">
        <v>9</v>
      </c>
      <c r="J17" s="284">
        <v>318.05</v>
      </c>
      <c r="K17" s="279">
        <f t="shared" si="1"/>
        <v>1123</v>
      </c>
      <c r="L17" s="280">
        <f t="shared" si="2"/>
        <v>34493.55</v>
      </c>
      <c r="M17" s="283">
        <v>512</v>
      </c>
      <c r="N17" s="317">
        <v>20542.6</v>
      </c>
      <c r="O17" s="283">
        <v>0</v>
      </c>
      <c r="P17" s="284">
        <v>0</v>
      </c>
      <c r="Q17" s="285">
        <v>381</v>
      </c>
      <c r="R17" s="286">
        <v>18526.45</v>
      </c>
      <c r="S17" s="279">
        <f t="shared" ref="S17:S25" si="4">M17+O17+Q17</f>
        <v>893</v>
      </c>
      <c r="T17" s="280">
        <f t="shared" si="3"/>
        <v>39069.05</v>
      </c>
      <c r="U17" s="283">
        <v>131</v>
      </c>
      <c r="V17" s="317">
        <v>5595.6</v>
      </c>
      <c r="W17" s="332">
        <v>2</v>
      </c>
      <c r="X17" s="286">
        <v>103.15</v>
      </c>
      <c r="Y17" s="356">
        <v>53</v>
      </c>
      <c r="Z17" s="284">
        <v>2930.95</v>
      </c>
      <c r="AA17" s="356">
        <v>0</v>
      </c>
      <c r="AB17" s="284">
        <v>0</v>
      </c>
      <c r="AC17" s="355"/>
    </row>
    <row r="18" customHeight="1" spans="1:29">
      <c r="A18" s="279">
        <v>5</v>
      </c>
      <c r="B18" s="277">
        <v>43221</v>
      </c>
      <c r="C18" s="283">
        <v>535</v>
      </c>
      <c r="D18" s="284">
        <v>16139.35</v>
      </c>
      <c r="E18" s="283">
        <v>561</v>
      </c>
      <c r="F18" s="284">
        <v>17115.63</v>
      </c>
      <c r="G18" s="285">
        <v>0</v>
      </c>
      <c r="H18" s="286">
        <v>0</v>
      </c>
      <c r="I18" s="283">
        <v>0</v>
      </c>
      <c r="J18" s="284">
        <v>0</v>
      </c>
      <c r="K18" s="279">
        <f t="shared" si="1"/>
        <v>1096</v>
      </c>
      <c r="L18" s="280">
        <f t="shared" si="2"/>
        <v>33254.98</v>
      </c>
      <c r="M18" s="283">
        <v>541</v>
      </c>
      <c r="N18" s="317">
        <v>23755.55</v>
      </c>
      <c r="O18" s="283">
        <v>0</v>
      </c>
      <c r="P18" s="284">
        <v>0</v>
      </c>
      <c r="Q18" s="285">
        <v>352</v>
      </c>
      <c r="R18" s="286">
        <v>18575.8</v>
      </c>
      <c r="S18" s="279">
        <f t="shared" si="4"/>
        <v>893</v>
      </c>
      <c r="T18" s="280">
        <f t="shared" si="3"/>
        <v>42331.35</v>
      </c>
      <c r="U18" s="283">
        <v>75</v>
      </c>
      <c r="V18" s="317">
        <v>3826.15</v>
      </c>
      <c r="W18" s="332">
        <v>0</v>
      </c>
      <c r="X18" s="286">
        <v>0</v>
      </c>
      <c r="Y18" s="356">
        <v>48</v>
      </c>
      <c r="Z18" s="284">
        <v>2558.35</v>
      </c>
      <c r="AA18" s="356">
        <v>4</v>
      </c>
      <c r="AB18" s="284">
        <v>85</v>
      </c>
      <c r="AC18" s="355"/>
    </row>
    <row r="19" customHeight="1" spans="1:29">
      <c r="A19" s="279">
        <v>6</v>
      </c>
      <c r="B19" s="277">
        <v>43252</v>
      </c>
      <c r="C19" s="283">
        <v>472</v>
      </c>
      <c r="D19" s="284">
        <v>13789.35</v>
      </c>
      <c r="E19" s="283">
        <v>291</v>
      </c>
      <c r="F19" s="284">
        <v>8668.4</v>
      </c>
      <c r="G19" s="285">
        <v>8</v>
      </c>
      <c r="H19" s="286">
        <v>263.05</v>
      </c>
      <c r="I19" s="283">
        <v>0</v>
      </c>
      <c r="J19" s="284">
        <v>0</v>
      </c>
      <c r="K19" s="279">
        <f t="shared" si="1"/>
        <v>771</v>
      </c>
      <c r="L19" s="280">
        <f t="shared" si="2"/>
        <v>22720.8</v>
      </c>
      <c r="M19" s="283">
        <v>381</v>
      </c>
      <c r="N19" s="317">
        <v>16898.95</v>
      </c>
      <c r="O19" s="283">
        <v>0</v>
      </c>
      <c r="P19" s="284">
        <v>0</v>
      </c>
      <c r="Q19" s="283">
        <v>159</v>
      </c>
      <c r="R19" s="284">
        <v>8386.9</v>
      </c>
      <c r="S19" s="279">
        <f t="shared" si="4"/>
        <v>540</v>
      </c>
      <c r="T19" s="280">
        <f t="shared" si="3"/>
        <v>25285.85</v>
      </c>
      <c r="U19" s="283">
        <v>72</v>
      </c>
      <c r="V19" s="317">
        <v>3072.65</v>
      </c>
      <c r="W19" s="285">
        <v>7</v>
      </c>
      <c r="X19" s="286">
        <v>384</v>
      </c>
      <c r="Y19" s="283">
        <v>27</v>
      </c>
      <c r="Z19" s="284">
        <v>1228.85</v>
      </c>
      <c r="AA19" s="285">
        <v>3</v>
      </c>
      <c r="AB19" s="286">
        <v>90</v>
      </c>
      <c r="AC19" s="355"/>
    </row>
    <row r="20" customHeight="1" spans="1:29">
      <c r="A20" s="279">
        <v>7</v>
      </c>
      <c r="B20" s="277">
        <v>43282</v>
      </c>
      <c r="C20" s="283">
        <v>418</v>
      </c>
      <c r="D20" s="284">
        <v>12898.5</v>
      </c>
      <c r="E20" s="283">
        <v>511</v>
      </c>
      <c r="F20" s="284">
        <v>16250.8</v>
      </c>
      <c r="G20" s="285">
        <v>0</v>
      </c>
      <c r="H20" s="286">
        <v>0</v>
      </c>
      <c r="I20" s="283">
        <v>0</v>
      </c>
      <c r="J20" s="284">
        <v>0</v>
      </c>
      <c r="K20" s="279">
        <f t="shared" si="1"/>
        <v>929</v>
      </c>
      <c r="L20" s="280">
        <f t="shared" si="2"/>
        <v>29149.3</v>
      </c>
      <c r="M20" s="283">
        <v>314</v>
      </c>
      <c r="N20" s="317">
        <v>14809.29</v>
      </c>
      <c r="O20" s="283">
        <v>0</v>
      </c>
      <c r="P20" s="284">
        <v>0</v>
      </c>
      <c r="Q20" s="285">
        <v>230</v>
      </c>
      <c r="R20" s="286">
        <v>13231.2</v>
      </c>
      <c r="S20" s="279">
        <f t="shared" si="4"/>
        <v>544</v>
      </c>
      <c r="T20" s="280">
        <f t="shared" si="3"/>
        <v>28040.49</v>
      </c>
      <c r="U20" s="283">
        <v>85</v>
      </c>
      <c r="V20" s="317">
        <v>4303.95</v>
      </c>
      <c r="W20" s="285" t="s">
        <v>11</v>
      </c>
      <c r="X20" s="286" t="s">
        <v>11</v>
      </c>
      <c r="Y20" s="283" t="s">
        <v>11</v>
      </c>
      <c r="Z20" s="284" t="s">
        <v>11</v>
      </c>
      <c r="AA20" s="285">
        <v>2</v>
      </c>
      <c r="AB20" s="286">
        <v>50</v>
      </c>
      <c r="AC20" s="355"/>
    </row>
    <row r="21" customHeight="1" spans="1:29">
      <c r="A21" s="279">
        <v>8</v>
      </c>
      <c r="B21" s="277">
        <v>43313</v>
      </c>
      <c r="C21" s="283">
        <v>496</v>
      </c>
      <c r="D21" s="284">
        <v>15237.55</v>
      </c>
      <c r="E21" s="283">
        <v>242</v>
      </c>
      <c r="F21" s="284">
        <v>7378.45</v>
      </c>
      <c r="G21" s="285">
        <v>0</v>
      </c>
      <c r="H21" s="286">
        <v>0</v>
      </c>
      <c r="I21" s="283">
        <v>0</v>
      </c>
      <c r="J21" s="284">
        <v>0</v>
      </c>
      <c r="K21" s="279">
        <f t="shared" si="1"/>
        <v>738</v>
      </c>
      <c r="L21" s="280">
        <f t="shared" si="2"/>
        <v>22616</v>
      </c>
      <c r="M21" s="283">
        <v>325</v>
      </c>
      <c r="N21" s="317">
        <v>16969.8</v>
      </c>
      <c r="O21" s="283">
        <v>0</v>
      </c>
      <c r="P21" s="284">
        <v>0</v>
      </c>
      <c r="Q21" s="285">
        <v>119</v>
      </c>
      <c r="R21" s="286">
        <v>6900.4</v>
      </c>
      <c r="S21" s="279">
        <f t="shared" si="4"/>
        <v>444</v>
      </c>
      <c r="T21" s="280">
        <f t="shared" si="3"/>
        <v>23870.2</v>
      </c>
      <c r="U21" s="283">
        <v>69</v>
      </c>
      <c r="V21" s="317">
        <v>3112.6</v>
      </c>
      <c r="W21" s="285" t="s">
        <v>11</v>
      </c>
      <c r="X21" s="286" t="s">
        <v>11</v>
      </c>
      <c r="Y21" s="283" t="s">
        <v>11</v>
      </c>
      <c r="Z21" s="284" t="s">
        <v>11</v>
      </c>
      <c r="AA21" s="285">
        <v>7</v>
      </c>
      <c r="AB21" s="286">
        <v>124</v>
      </c>
      <c r="AC21" s="355" t="s">
        <v>24</v>
      </c>
    </row>
    <row r="22" customHeight="1" spans="1:29">
      <c r="A22" s="279">
        <v>9</v>
      </c>
      <c r="B22" s="277">
        <v>43344</v>
      </c>
      <c r="C22" s="283">
        <v>321</v>
      </c>
      <c r="D22" s="284">
        <v>9840.6</v>
      </c>
      <c r="E22" s="283">
        <v>350</v>
      </c>
      <c r="F22" s="284">
        <v>11007.9</v>
      </c>
      <c r="G22" s="285">
        <v>0</v>
      </c>
      <c r="H22" s="286">
        <v>0</v>
      </c>
      <c r="I22" s="283">
        <v>5</v>
      </c>
      <c r="J22" s="284">
        <v>174.05</v>
      </c>
      <c r="K22" s="279">
        <f t="shared" si="1"/>
        <v>676</v>
      </c>
      <c r="L22" s="280">
        <f t="shared" si="2"/>
        <v>21022.55</v>
      </c>
      <c r="M22" s="283">
        <v>226</v>
      </c>
      <c r="N22" s="317">
        <v>11557.5</v>
      </c>
      <c r="O22" s="283">
        <v>0</v>
      </c>
      <c r="P22" s="284">
        <v>0</v>
      </c>
      <c r="Q22" s="285">
        <v>195</v>
      </c>
      <c r="R22" s="286">
        <v>11316.4</v>
      </c>
      <c r="S22" s="279">
        <f t="shared" si="4"/>
        <v>421</v>
      </c>
      <c r="T22" s="280">
        <f t="shared" si="3"/>
        <v>22873.9</v>
      </c>
      <c r="U22" s="283">
        <v>71</v>
      </c>
      <c r="V22" s="317">
        <v>2605.15</v>
      </c>
      <c r="W22" s="285" t="s">
        <v>11</v>
      </c>
      <c r="X22" s="286" t="s">
        <v>11</v>
      </c>
      <c r="Y22" s="283" t="s">
        <v>11</v>
      </c>
      <c r="Z22" s="284" t="s">
        <v>11</v>
      </c>
      <c r="AA22" s="285" t="s">
        <v>11</v>
      </c>
      <c r="AB22" s="286" t="s">
        <v>11</v>
      </c>
      <c r="AC22" s="355"/>
    </row>
    <row r="23" customHeight="1" spans="1:29">
      <c r="A23" s="279">
        <v>10</v>
      </c>
      <c r="B23" s="277">
        <v>43374</v>
      </c>
      <c r="C23" s="283">
        <v>262</v>
      </c>
      <c r="D23" s="284">
        <v>7855.65</v>
      </c>
      <c r="E23" s="283">
        <v>213</v>
      </c>
      <c r="F23" s="284">
        <v>6743.85</v>
      </c>
      <c r="G23" s="285">
        <v>0</v>
      </c>
      <c r="H23" s="286">
        <v>0</v>
      </c>
      <c r="I23" s="283">
        <v>0</v>
      </c>
      <c r="J23" s="284">
        <v>0</v>
      </c>
      <c r="K23" s="279">
        <f t="shared" si="1"/>
        <v>475</v>
      </c>
      <c r="L23" s="280">
        <f t="shared" si="2"/>
        <v>14599.5</v>
      </c>
      <c r="M23" s="283">
        <v>214</v>
      </c>
      <c r="N23" s="317">
        <v>10754.1</v>
      </c>
      <c r="O23" s="283">
        <v>0</v>
      </c>
      <c r="P23" s="284">
        <v>0</v>
      </c>
      <c r="Q23" s="285">
        <v>116</v>
      </c>
      <c r="R23" s="286">
        <v>6611.55</v>
      </c>
      <c r="S23" s="279">
        <f t="shared" si="4"/>
        <v>330</v>
      </c>
      <c r="T23" s="280">
        <f t="shared" si="3"/>
        <v>17365.65</v>
      </c>
      <c r="U23" s="283">
        <v>41</v>
      </c>
      <c r="V23" s="317">
        <v>1437.75</v>
      </c>
      <c r="W23" s="285" t="s">
        <v>11</v>
      </c>
      <c r="X23" s="286" t="s">
        <v>11</v>
      </c>
      <c r="Y23" s="283" t="s">
        <v>11</v>
      </c>
      <c r="Z23" s="284" t="s">
        <v>11</v>
      </c>
      <c r="AA23" s="285" t="s">
        <v>11</v>
      </c>
      <c r="AB23" s="286" t="s">
        <v>11</v>
      </c>
      <c r="AC23" s="355"/>
    </row>
    <row r="24" customHeight="1" spans="1:29">
      <c r="A24" s="279">
        <v>11</v>
      </c>
      <c r="B24" s="277">
        <v>43405</v>
      </c>
      <c r="C24" s="283">
        <v>367</v>
      </c>
      <c r="D24" s="284">
        <v>11211.69</v>
      </c>
      <c r="E24" s="283">
        <v>479</v>
      </c>
      <c r="F24" s="284">
        <v>15050.85</v>
      </c>
      <c r="G24" s="285">
        <v>0</v>
      </c>
      <c r="H24" s="286">
        <v>0</v>
      </c>
      <c r="I24" s="283">
        <v>0</v>
      </c>
      <c r="J24" s="284">
        <v>0</v>
      </c>
      <c r="K24" s="279">
        <f t="shared" si="1"/>
        <v>846</v>
      </c>
      <c r="L24" s="280">
        <f t="shared" si="2"/>
        <v>26262.54</v>
      </c>
      <c r="M24" s="283">
        <v>282</v>
      </c>
      <c r="N24" s="317">
        <v>14081.15</v>
      </c>
      <c r="O24" s="283">
        <v>0</v>
      </c>
      <c r="P24" s="284">
        <v>0</v>
      </c>
      <c r="Q24" s="285">
        <v>291</v>
      </c>
      <c r="R24" s="286">
        <v>16384.03</v>
      </c>
      <c r="S24" s="279">
        <f t="shared" si="4"/>
        <v>573</v>
      </c>
      <c r="T24" s="280">
        <f t="shared" si="3"/>
        <v>30465.18</v>
      </c>
      <c r="U24" s="283">
        <v>88</v>
      </c>
      <c r="V24" s="317">
        <v>2962.83</v>
      </c>
      <c r="W24" s="285" t="s">
        <v>11</v>
      </c>
      <c r="X24" s="286" t="s">
        <v>11</v>
      </c>
      <c r="Y24" s="283" t="s">
        <v>11</v>
      </c>
      <c r="Z24" s="284" t="s">
        <v>11</v>
      </c>
      <c r="AA24" s="285" t="s">
        <v>11</v>
      </c>
      <c r="AB24" s="286" t="s">
        <v>11</v>
      </c>
      <c r="AC24" s="355"/>
    </row>
    <row r="25" customHeight="1" spans="1:29">
      <c r="A25" s="279">
        <v>12</v>
      </c>
      <c r="B25" s="287">
        <v>43435</v>
      </c>
      <c r="C25" s="283">
        <v>508</v>
      </c>
      <c r="D25" s="284">
        <v>15888.35</v>
      </c>
      <c r="E25" s="283">
        <v>523</v>
      </c>
      <c r="F25" s="284">
        <v>16837.4</v>
      </c>
      <c r="G25" s="285">
        <v>0</v>
      </c>
      <c r="H25" s="286">
        <v>0</v>
      </c>
      <c r="I25" s="283">
        <v>0</v>
      </c>
      <c r="J25" s="284">
        <v>0</v>
      </c>
      <c r="K25" s="279">
        <f t="shared" si="1"/>
        <v>1031</v>
      </c>
      <c r="L25" s="280">
        <f t="shared" si="2"/>
        <v>32725.75</v>
      </c>
      <c r="M25" s="283">
        <v>395</v>
      </c>
      <c r="N25" s="317">
        <v>20301.05</v>
      </c>
      <c r="O25" s="283">
        <v>0</v>
      </c>
      <c r="P25" s="284">
        <v>0</v>
      </c>
      <c r="Q25" s="285">
        <v>287</v>
      </c>
      <c r="R25" s="286">
        <v>17061.45</v>
      </c>
      <c r="S25" s="279">
        <f t="shared" si="4"/>
        <v>682</v>
      </c>
      <c r="T25" s="280">
        <f t="shared" si="3"/>
        <v>37362.5</v>
      </c>
      <c r="U25" s="283">
        <v>95</v>
      </c>
      <c r="V25" s="317">
        <v>3969.6</v>
      </c>
      <c r="W25" s="285" t="s">
        <v>11</v>
      </c>
      <c r="X25" s="286" t="s">
        <v>11</v>
      </c>
      <c r="Y25" s="283" t="s">
        <v>11</v>
      </c>
      <c r="Z25" s="284" t="s">
        <v>11</v>
      </c>
      <c r="AA25" s="285" t="s">
        <v>11</v>
      </c>
      <c r="AB25" s="286" t="s">
        <v>11</v>
      </c>
      <c r="AC25" s="355"/>
    </row>
    <row r="26" customHeight="1" spans="1:29">
      <c r="A26" s="288"/>
      <c r="B26" s="289" t="s">
        <v>25</v>
      </c>
      <c r="C26" s="288">
        <f t="shared" ref="C26:AB26" si="5">SUM(C14:C25)</f>
        <v>4594</v>
      </c>
      <c r="D26" s="290">
        <f t="shared" si="5"/>
        <v>140159.69</v>
      </c>
      <c r="E26" s="288">
        <f t="shared" si="5"/>
        <v>4750</v>
      </c>
      <c r="F26" s="290">
        <f t="shared" si="5"/>
        <v>147838.73</v>
      </c>
      <c r="G26" s="291">
        <f t="shared" si="5"/>
        <v>568</v>
      </c>
      <c r="H26" s="292">
        <f t="shared" si="5"/>
        <v>17709.78</v>
      </c>
      <c r="I26" s="288">
        <f t="shared" si="5"/>
        <v>634</v>
      </c>
      <c r="J26" s="290">
        <f t="shared" si="5"/>
        <v>21260.35</v>
      </c>
      <c r="K26" s="288">
        <f t="shared" si="5"/>
        <v>10546</v>
      </c>
      <c r="L26" s="290">
        <f t="shared" si="5"/>
        <v>326968.55</v>
      </c>
      <c r="M26" s="288">
        <f t="shared" si="5"/>
        <v>3855</v>
      </c>
      <c r="N26" s="318">
        <f t="shared" si="5"/>
        <v>176572.94</v>
      </c>
      <c r="O26" s="319">
        <f t="shared" si="5"/>
        <v>8</v>
      </c>
      <c r="P26" s="290">
        <f t="shared" si="5"/>
        <v>361.7</v>
      </c>
      <c r="Q26" s="291">
        <f t="shared" si="5"/>
        <v>2873</v>
      </c>
      <c r="R26" s="292">
        <f t="shared" si="5"/>
        <v>148918.4</v>
      </c>
      <c r="S26" s="288">
        <f t="shared" si="5"/>
        <v>6736</v>
      </c>
      <c r="T26" s="290">
        <f t="shared" si="5"/>
        <v>325853.04</v>
      </c>
      <c r="U26" s="288">
        <f t="shared" si="5"/>
        <v>1018</v>
      </c>
      <c r="V26" s="318">
        <f t="shared" si="5"/>
        <v>45144.38</v>
      </c>
      <c r="W26" s="291">
        <f t="shared" si="5"/>
        <v>21</v>
      </c>
      <c r="X26" s="292">
        <f t="shared" si="5"/>
        <v>1187.5</v>
      </c>
      <c r="Y26" s="288">
        <f t="shared" si="5"/>
        <v>275</v>
      </c>
      <c r="Z26" s="290">
        <f t="shared" si="5"/>
        <v>14570.5</v>
      </c>
      <c r="AA26" s="291">
        <f t="shared" si="5"/>
        <v>24</v>
      </c>
      <c r="AB26" s="292">
        <f t="shared" si="5"/>
        <v>489</v>
      </c>
      <c r="AC26" s="357"/>
    </row>
    <row r="28" ht="51.95" customHeight="1" spans="1:19">
      <c r="A28" s="293" t="s">
        <v>26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333"/>
      <c r="R28" s="333"/>
      <c r="S28" s="333"/>
    </row>
    <row r="29" customHeight="1" spans="1:19">
      <c r="A29" s="2" t="s">
        <v>1</v>
      </c>
      <c r="B29" s="3" t="s">
        <v>2</v>
      </c>
      <c r="C29" s="2" t="s">
        <v>14</v>
      </c>
      <c r="D29" s="26"/>
      <c r="E29" s="27" t="s">
        <v>16</v>
      </c>
      <c r="F29" s="3"/>
      <c r="G29" s="153" t="s">
        <v>15</v>
      </c>
      <c r="H29" s="294"/>
      <c r="I29" s="228" t="s">
        <v>3</v>
      </c>
      <c r="J29" s="229"/>
      <c r="K29" s="153" t="s">
        <v>18</v>
      </c>
      <c r="L29" s="294"/>
      <c r="M29" s="27" t="s">
        <v>20</v>
      </c>
      <c r="N29" s="3"/>
      <c r="O29" s="228" t="s">
        <v>4</v>
      </c>
      <c r="P29" s="229"/>
      <c r="Q29" s="228" t="s">
        <v>5</v>
      </c>
      <c r="R29" s="229"/>
      <c r="S29" s="334" t="s">
        <v>21</v>
      </c>
    </row>
    <row r="30" ht="42" customHeight="1" spans="1:19">
      <c r="A30" s="5"/>
      <c r="B30" s="6"/>
      <c r="C30" s="5" t="s">
        <v>9</v>
      </c>
      <c r="D30" s="28" t="s">
        <v>10</v>
      </c>
      <c r="E30" s="5" t="s">
        <v>9</v>
      </c>
      <c r="F30" s="28" t="s">
        <v>10</v>
      </c>
      <c r="G30" s="5" t="s">
        <v>9</v>
      </c>
      <c r="H30" s="28" t="s">
        <v>10</v>
      </c>
      <c r="I30" s="320" t="s">
        <v>22</v>
      </c>
      <c r="J30" s="321" t="s">
        <v>23</v>
      </c>
      <c r="K30" s="5" t="s">
        <v>9</v>
      </c>
      <c r="L30" s="28" t="s">
        <v>10</v>
      </c>
      <c r="M30" s="84" t="s">
        <v>9</v>
      </c>
      <c r="N30" s="6" t="s">
        <v>10</v>
      </c>
      <c r="O30" s="320" t="s">
        <v>22</v>
      </c>
      <c r="P30" s="321" t="s">
        <v>23</v>
      </c>
      <c r="Q30" s="320" t="s">
        <v>9</v>
      </c>
      <c r="R30" s="321" t="s">
        <v>10</v>
      </c>
      <c r="S30" s="335"/>
    </row>
    <row r="31" customHeight="1" spans="1:19">
      <c r="A31" s="10">
        <v>1</v>
      </c>
      <c r="B31" s="11">
        <v>43466</v>
      </c>
      <c r="C31" s="10">
        <v>403</v>
      </c>
      <c r="D31" s="295">
        <v>12874.6</v>
      </c>
      <c r="E31" s="134">
        <v>0</v>
      </c>
      <c r="F31" s="130">
        <v>0</v>
      </c>
      <c r="G31" s="296">
        <v>157</v>
      </c>
      <c r="H31" s="130">
        <v>4925.25</v>
      </c>
      <c r="I31" s="17">
        <f>C31+E31+G31</f>
        <v>560</v>
      </c>
      <c r="J31" s="130">
        <f>D31+F31+H31</f>
        <v>17799.85</v>
      </c>
      <c r="K31" s="17">
        <v>310</v>
      </c>
      <c r="L31" s="107">
        <v>15864.6</v>
      </c>
      <c r="M31" s="296">
        <v>101</v>
      </c>
      <c r="N31" s="60">
        <v>5704.9</v>
      </c>
      <c r="O31" s="17">
        <f>K31+M31</f>
        <v>411</v>
      </c>
      <c r="P31" s="130">
        <f>L31+N31</f>
        <v>21569.5</v>
      </c>
      <c r="Q31" s="10">
        <v>54</v>
      </c>
      <c r="R31" s="336">
        <v>2663.35</v>
      </c>
      <c r="S31" s="337"/>
    </row>
    <row r="32" customHeight="1" spans="1:19">
      <c r="A32" s="17">
        <v>2</v>
      </c>
      <c r="B32" s="11">
        <v>43497</v>
      </c>
      <c r="C32" s="47">
        <v>0</v>
      </c>
      <c r="D32" s="138">
        <v>0</v>
      </c>
      <c r="E32" s="297">
        <v>0</v>
      </c>
      <c r="F32" s="138">
        <v>0</v>
      </c>
      <c r="G32" s="298">
        <v>384</v>
      </c>
      <c r="H32" s="138">
        <v>12034.25</v>
      </c>
      <c r="I32" s="17">
        <f t="shared" ref="I32:I42" si="6">C32+E32+G32</f>
        <v>384</v>
      </c>
      <c r="J32" s="130">
        <f t="shared" ref="J32:J42" si="7">D32+F32+H32</f>
        <v>12034.25</v>
      </c>
      <c r="K32" s="47">
        <v>0</v>
      </c>
      <c r="L32" s="322">
        <v>0</v>
      </c>
      <c r="M32" s="296">
        <v>299</v>
      </c>
      <c r="N32" s="60">
        <v>16496.5</v>
      </c>
      <c r="O32" s="17">
        <f t="shared" ref="O32:O42" si="8">K32+M32</f>
        <v>299</v>
      </c>
      <c r="P32" s="130">
        <f t="shared" ref="P32:P42" si="9">L32+N32</f>
        <v>16496.5</v>
      </c>
      <c r="Q32" s="17">
        <v>36</v>
      </c>
      <c r="R32" s="107">
        <v>1678.4</v>
      </c>
      <c r="S32" s="338"/>
    </row>
    <row r="33" customHeight="1" spans="1:19">
      <c r="A33" s="17">
        <v>3</v>
      </c>
      <c r="B33" s="11">
        <v>43525</v>
      </c>
      <c r="C33" s="47">
        <v>462</v>
      </c>
      <c r="D33" s="138">
        <v>14073.7</v>
      </c>
      <c r="E33" s="297">
        <v>0</v>
      </c>
      <c r="F33" s="138">
        <v>0</v>
      </c>
      <c r="G33" s="298">
        <v>0</v>
      </c>
      <c r="H33" s="138">
        <v>0</v>
      </c>
      <c r="I33" s="17">
        <f t="shared" si="6"/>
        <v>462</v>
      </c>
      <c r="J33" s="130">
        <f t="shared" si="7"/>
        <v>14073.7</v>
      </c>
      <c r="K33" s="47">
        <v>630</v>
      </c>
      <c r="L33" s="322">
        <v>21251.3</v>
      </c>
      <c r="M33" s="298">
        <v>8</v>
      </c>
      <c r="N33" s="15">
        <v>443.45</v>
      </c>
      <c r="O33" s="17">
        <f t="shared" si="8"/>
        <v>638</v>
      </c>
      <c r="P33" s="130">
        <f t="shared" si="9"/>
        <v>21694.75</v>
      </c>
      <c r="Q33" s="47">
        <v>33</v>
      </c>
      <c r="R33" s="322">
        <v>927.25</v>
      </c>
      <c r="S33" s="339" t="s">
        <v>27</v>
      </c>
    </row>
    <row r="34" customHeight="1" spans="1:19">
      <c r="A34" s="17">
        <v>4</v>
      </c>
      <c r="B34" s="11">
        <v>43556</v>
      </c>
      <c r="C34" s="47">
        <v>209</v>
      </c>
      <c r="D34" s="138">
        <v>6435.3</v>
      </c>
      <c r="E34" s="297">
        <v>0</v>
      </c>
      <c r="F34" s="138">
        <v>0</v>
      </c>
      <c r="G34" s="298">
        <v>343</v>
      </c>
      <c r="H34" s="138">
        <v>10424.55</v>
      </c>
      <c r="I34" s="17">
        <f t="shared" si="6"/>
        <v>552</v>
      </c>
      <c r="J34" s="130">
        <f t="shared" si="7"/>
        <v>16859.85</v>
      </c>
      <c r="K34" s="47">
        <v>366</v>
      </c>
      <c r="L34" s="322">
        <v>10294.25</v>
      </c>
      <c r="M34" s="298">
        <v>656</v>
      </c>
      <c r="N34" s="15">
        <v>18504.8</v>
      </c>
      <c r="O34" s="17">
        <f t="shared" si="8"/>
        <v>1022</v>
      </c>
      <c r="P34" s="130">
        <f t="shared" si="9"/>
        <v>28799.05</v>
      </c>
      <c r="Q34" s="47">
        <v>82</v>
      </c>
      <c r="R34" s="322">
        <v>2414.7</v>
      </c>
      <c r="S34" s="338"/>
    </row>
    <row r="35" customHeight="1" spans="1:19">
      <c r="A35" s="17">
        <v>5</v>
      </c>
      <c r="B35" s="11">
        <v>43586</v>
      </c>
      <c r="C35" s="47">
        <v>33</v>
      </c>
      <c r="D35" s="138">
        <v>1020.75</v>
      </c>
      <c r="E35" s="297">
        <v>0</v>
      </c>
      <c r="F35" s="138">
        <v>0</v>
      </c>
      <c r="G35" s="298">
        <v>314</v>
      </c>
      <c r="H35" s="138">
        <v>9627.8</v>
      </c>
      <c r="I35" s="17">
        <f t="shared" si="6"/>
        <v>347</v>
      </c>
      <c r="J35" s="130">
        <f t="shared" si="7"/>
        <v>10648.55</v>
      </c>
      <c r="K35" s="47">
        <v>100</v>
      </c>
      <c r="L35" s="322">
        <v>2824.15</v>
      </c>
      <c r="M35" s="298">
        <v>533</v>
      </c>
      <c r="N35" s="15">
        <v>14954.55</v>
      </c>
      <c r="O35" s="17">
        <f t="shared" si="8"/>
        <v>633</v>
      </c>
      <c r="P35" s="130">
        <f t="shared" si="9"/>
        <v>17778.7</v>
      </c>
      <c r="Q35" s="47">
        <v>35</v>
      </c>
      <c r="R35" s="322">
        <v>1396.3</v>
      </c>
      <c r="S35" s="338"/>
    </row>
    <row r="36" customHeight="1" spans="1:19">
      <c r="A36" s="17">
        <v>6</v>
      </c>
      <c r="B36" s="11">
        <v>43617</v>
      </c>
      <c r="C36" s="47">
        <v>356</v>
      </c>
      <c r="D36" s="138">
        <v>11043.9</v>
      </c>
      <c r="E36" s="297">
        <v>0</v>
      </c>
      <c r="F36" s="138">
        <v>0</v>
      </c>
      <c r="G36" s="298">
        <v>0</v>
      </c>
      <c r="H36" s="138">
        <v>0</v>
      </c>
      <c r="I36" s="17">
        <f t="shared" si="6"/>
        <v>356</v>
      </c>
      <c r="J36" s="130">
        <f t="shared" si="7"/>
        <v>11043.9</v>
      </c>
      <c r="K36" s="47">
        <v>641</v>
      </c>
      <c r="L36" s="322">
        <v>18212</v>
      </c>
      <c r="M36" s="47">
        <v>0</v>
      </c>
      <c r="N36" s="138">
        <v>0</v>
      </c>
      <c r="O36" s="17">
        <f t="shared" si="8"/>
        <v>641</v>
      </c>
      <c r="P36" s="130">
        <f t="shared" si="9"/>
        <v>18212</v>
      </c>
      <c r="Q36" s="47">
        <v>45</v>
      </c>
      <c r="R36" s="322">
        <v>1721.85</v>
      </c>
      <c r="S36" s="338"/>
    </row>
    <row r="37" customHeight="1" spans="1:19">
      <c r="A37" s="17">
        <v>7</v>
      </c>
      <c r="B37" s="11">
        <v>43647</v>
      </c>
      <c r="C37" s="47">
        <v>0</v>
      </c>
      <c r="D37" s="138">
        <v>0</v>
      </c>
      <c r="E37" s="297">
        <v>0</v>
      </c>
      <c r="F37" s="138">
        <v>0</v>
      </c>
      <c r="G37" s="298">
        <v>497</v>
      </c>
      <c r="H37" s="138">
        <v>15351.25</v>
      </c>
      <c r="I37" s="17">
        <f t="shared" si="6"/>
        <v>497</v>
      </c>
      <c r="J37" s="130">
        <f t="shared" si="7"/>
        <v>15351.25</v>
      </c>
      <c r="K37" s="47">
        <v>11</v>
      </c>
      <c r="L37" s="322">
        <v>320.4</v>
      </c>
      <c r="M37" s="298">
        <v>883</v>
      </c>
      <c r="N37" s="15">
        <v>25424</v>
      </c>
      <c r="O37" s="17">
        <f t="shared" si="8"/>
        <v>894</v>
      </c>
      <c r="P37" s="130">
        <f t="shared" si="9"/>
        <v>25744.4</v>
      </c>
      <c r="Q37" s="47">
        <v>39</v>
      </c>
      <c r="R37" s="322">
        <v>1548.85</v>
      </c>
      <c r="S37" s="338"/>
    </row>
    <row r="38" customHeight="1" spans="1:19">
      <c r="A38" s="17">
        <v>8</v>
      </c>
      <c r="B38" s="11">
        <v>43678</v>
      </c>
      <c r="C38" s="47">
        <v>287</v>
      </c>
      <c r="D38" s="138">
        <v>8884.4</v>
      </c>
      <c r="E38" s="297">
        <v>0</v>
      </c>
      <c r="F38" s="138">
        <v>0</v>
      </c>
      <c r="G38" s="298">
        <v>329</v>
      </c>
      <c r="H38" s="138">
        <v>10166.9</v>
      </c>
      <c r="I38" s="17">
        <f t="shared" si="6"/>
        <v>616</v>
      </c>
      <c r="J38" s="130">
        <f t="shared" si="7"/>
        <v>19051.3</v>
      </c>
      <c r="K38" s="47">
        <v>599</v>
      </c>
      <c r="L38" s="322">
        <v>17196.5</v>
      </c>
      <c r="M38" s="298">
        <v>650</v>
      </c>
      <c r="N38" s="15">
        <v>18794.15</v>
      </c>
      <c r="O38" s="17">
        <f t="shared" si="8"/>
        <v>1249</v>
      </c>
      <c r="P38" s="130">
        <f t="shared" si="9"/>
        <v>35990.65</v>
      </c>
      <c r="Q38" s="47">
        <v>52</v>
      </c>
      <c r="R38" s="322">
        <v>2227.65</v>
      </c>
      <c r="S38" s="338"/>
    </row>
    <row r="39" customHeight="1" spans="1:19">
      <c r="A39" s="17">
        <v>9</v>
      </c>
      <c r="B39" s="11">
        <v>43709</v>
      </c>
      <c r="C39" s="47">
        <v>374</v>
      </c>
      <c r="D39" s="138">
        <v>11765.6</v>
      </c>
      <c r="E39" s="297">
        <v>0</v>
      </c>
      <c r="F39" s="138">
        <v>0</v>
      </c>
      <c r="G39" s="298">
        <v>31</v>
      </c>
      <c r="H39" s="138">
        <v>965.7</v>
      </c>
      <c r="I39" s="17">
        <f t="shared" si="6"/>
        <v>405</v>
      </c>
      <c r="J39" s="130">
        <f t="shared" si="7"/>
        <v>12731.3</v>
      </c>
      <c r="K39" s="47">
        <v>755</v>
      </c>
      <c r="L39" s="322">
        <v>21901</v>
      </c>
      <c r="M39" s="298">
        <v>85</v>
      </c>
      <c r="N39" s="15">
        <v>2403.65</v>
      </c>
      <c r="O39" s="17">
        <f t="shared" si="8"/>
        <v>840</v>
      </c>
      <c r="P39" s="130">
        <f t="shared" si="9"/>
        <v>24304.65</v>
      </c>
      <c r="Q39" s="47">
        <v>56</v>
      </c>
      <c r="R39" s="322">
        <v>1754.4</v>
      </c>
      <c r="S39" s="338"/>
    </row>
    <row r="40" customHeight="1" spans="1:19">
      <c r="A40" s="17">
        <v>10</v>
      </c>
      <c r="B40" s="11">
        <v>43739</v>
      </c>
      <c r="C40" s="47">
        <v>425</v>
      </c>
      <c r="D40" s="138">
        <v>13250.1</v>
      </c>
      <c r="E40" s="297">
        <v>0</v>
      </c>
      <c r="F40" s="138">
        <v>0</v>
      </c>
      <c r="G40" s="298">
        <v>270</v>
      </c>
      <c r="H40" s="138">
        <v>8326.25</v>
      </c>
      <c r="I40" s="17">
        <f t="shared" si="6"/>
        <v>695</v>
      </c>
      <c r="J40" s="130">
        <f t="shared" si="7"/>
        <v>21576.35</v>
      </c>
      <c r="K40" s="47">
        <v>1032</v>
      </c>
      <c r="L40" s="322">
        <v>30942</v>
      </c>
      <c r="M40" s="298">
        <v>637</v>
      </c>
      <c r="N40" s="15">
        <v>19049.9</v>
      </c>
      <c r="O40" s="17">
        <f t="shared" si="8"/>
        <v>1669</v>
      </c>
      <c r="P40" s="130">
        <f t="shared" si="9"/>
        <v>49991.9</v>
      </c>
      <c r="Q40" s="47">
        <v>72</v>
      </c>
      <c r="R40" s="322">
        <v>2206.1</v>
      </c>
      <c r="S40" s="338"/>
    </row>
    <row r="41" customHeight="1" spans="1:19">
      <c r="A41" s="17">
        <v>11</v>
      </c>
      <c r="B41" s="11">
        <v>43770</v>
      </c>
      <c r="C41" s="47">
        <v>558</v>
      </c>
      <c r="D41" s="138">
        <v>17349.8</v>
      </c>
      <c r="E41" s="297">
        <v>4</v>
      </c>
      <c r="F41" s="138">
        <v>100.35</v>
      </c>
      <c r="G41" s="298">
        <v>436</v>
      </c>
      <c r="H41" s="138">
        <v>13632.7</v>
      </c>
      <c r="I41" s="17">
        <f t="shared" si="6"/>
        <v>998</v>
      </c>
      <c r="J41" s="130">
        <f t="shared" si="7"/>
        <v>31082.85</v>
      </c>
      <c r="K41" s="47">
        <v>1485</v>
      </c>
      <c r="L41" s="322">
        <v>44780.75</v>
      </c>
      <c r="M41" s="298">
        <v>1188</v>
      </c>
      <c r="N41" s="15">
        <v>38267.9</v>
      </c>
      <c r="O41" s="17">
        <f t="shared" si="8"/>
        <v>2673</v>
      </c>
      <c r="P41" s="130">
        <f t="shared" si="9"/>
        <v>83048.65</v>
      </c>
      <c r="Q41" s="47">
        <v>89</v>
      </c>
      <c r="R41" s="322">
        <v>2676.7</v>
      </c>
      <c r="S41" s="338"/>
    </row>
    <row r="42" customHeight="1" spans="1:19">
      <c r="A42" s="17">
        <v>12</v>
      </c>
      <c r="B42" s="11">
        <v>43800</v>
      </c>
      <c r="C42" s="47">
        <v>465</v>
      </c>
      <c r="D42" s="138">
        <v>14492.8</v>
      </c>
      <c r="E42" s="297">
        <v>0</v>
      </c>
      <c r="F42" s="138">
        <v>0</v>
      </c>
      <c r="G42" s="298">
        <v>457</v>
      </c>
      <c r="H42" s="138">
        <v>14546</v>
      </c>
      <c r="I42" s="17">
        <f t="shared" si="6"/>
        <v>922</v>
      </c>
      <c r="J42" s="130">
        <f t="shared" si="7"/>
        <v>29038.8</v>
      </c>
      <c r="K42" s="47">
        <v>948</v>
      </c>
      <c r="L42" s="322">
        <v>28243.75</v>
      </c>
      <c r="M42" s="298">
        <v>1063</v>
      </c>
      <c r="N42" s="15">
        <v>33639.55</v>
      </c>
      <c r="O42" s="17">
        <f t="shared" si="8"/>
        <v>2011</v>
      </c>
      <c r="P42" s="130">
        <f t="shared" si="9"/>
        <v>61883.3</v>
      </c>
      <c r="Q42" s="47">
        <v>76</v>
      </c>
      <c r="R42" s="322">
        <v>2310.4</v>
      </c>
      <c r="S42" s="338"/>
    </row>
    <row r="43" customHeight="1" spans="1:19">
      <c r="A43" s="20"/>
      <c r="B43" s="21" t="s">
        <v>25</v>
      </c>
      <c r="C43" s="20">
        <f>SUM(C31:C42)</f>
        <v>3572</v>
      </c>
      <c r="D43" s="136">
        <f>SUM(D31:D42)</f>
        <v>111190.95</v>
      </c>
      <c r="E43" s="137">
        <f>SUM(E31:E42)</f>
        <v>4</v>
      </c>
      <c r="F43" s="136">
        <f>SUM(F31:F42)</f>
        <v>100.35</v>
      </c>
      <c r="G43" s="155">
        <f t="shared" ref="G43:R43" si="10">SUM(G31:G42)</f>
        <v>3218</v>
      </c>
      <c r="H43" s="136">
        <f t="shared" si="10"/>
        <v>100000.65</v>
      </c>
      <c r="I43" s="20">
        <f t="shared" si="10"/>
        <v>6794</v>
      </c>
      <c r="J43" s="136">
        <f t="shared" si="10"/>
        <v>211291.95</v>
      </c>
      <c r="K43" s="20">
        <f t="shared" si="10"/>
        <v>6877</v>
      </c>
      <c r="L43" s="112">
        <f t="shared" si="10"/>
        <v>211830.7</v>
      </c>
      <c r="M43" s="155">
        <f t="shared" si="10"/>
        <v>6103</v>
      </c>
      <c r="N43" s="24">
        <f t="shared" si="10"/>
        <v>193683.35</v>
      </c>
      <c r="O43" s="20">
        <f t="shared" si="10"/>
        <v>12980</v>
      </c>
      <c r="P43" s="136">
        <f t="shared" si="10"/>
        <v>405514.05</v>
      </c>
      <c r="Q43" s="20">
        <f t="shared" si="10"/>
        <v>669</v>
      </c>
      <c r="R43" s="112">
        <f t="shared" si="10"/>
        <v>23525.95</v>
      </c>
      <c r="S43" s="340"/>
    </row>
    <row r="45" ht="53" customHeight="1" spans="1:19">
      <c r="A45" s="293" t="s">
        <v>28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333"/>
      <c r="R45" s="333"/>
      <c r="S45" s="333"/>
    </row>
    <row r="46" customHeight="1" spans="1:29">
      <c r="A46" s="2" t="s">
        <v>1</v>
      </c>
      <c r="B46" s="3" t="s">
        <v>2</v>
      </c>
      <c r="C46" s="53" t="s">
        <v>14</v>
      </c>
      <c r="D46" s="26"/>
      <c r="E46" s="299" t="s">
        <v>16</v>
      </c>
      <c r="F46" s="299"/>
      <c r="G46" s="153" t="s">
        <v>15</v>
      </c>
      <c r="H46" s="294"/>
      <c r="I46" s="299" t="s">
        <v>17</v>
      </c>
      <c r="J46" s="299"/>
      <c r="K46" s="228" t="s">
        <v>3</v>
      </c>
      <c r="L46" s="323"/>
      <c r="M46" s="324" t="s">
        <v>29</v>
      </c>
      <c r="N46" s="294"/>
      <c r="O46" s="27" t="s">
        <v>30</v>
      </c>
      <c r="P46" s="3"/>
      <c r="Q46" s="228" t="s">
        <v>31</v>
      </c>
      <c r="R46" s="323"/>
      <c r="S46" s="324" t="s">
        <v>32</v>
      </c>
      <c r="T46" s="294"/>
      <c r="U46" s="27" t="s">
        <v>33</v>
      </c>
      <c r="V46" s="3"/>
      <c r="W46" s="228" t="s">
        <v>34</v>
      </c>
      <c r="X46" s="341"/>
      <c r="Y46" s="96" t="s">
        <v>4</v>
      </c>
      <c r="Z46" s="98"/>
      <c r="AA46" s="323" t="s">
        <v>5</v>
      </c>
      <c r="AB46" s="341"/>
      <c r="AC46" s="334" t="s">
        <v>21</v>
      </c>
    </row>
    <row r="47" ht="39" customHeight="1" spans="1:29">
      <c r="A47" s="5"/>
      <c r="B47" s="6"/>
      <c r="C47" s="300" t="s">
        <v>9</v>
      </c>
      <c r="D47" s="28" t="s">
        <v>10</v>
      </c>
      <c r="E47" s="5" t="s">
        <v>9</v>
      </c>
      <c r="F47" s="28" t="s">
        <v>10</v>
      </c>
      <c r="G47" s="5" t="s">
        <v>9</v>
      </c>
      <c r="H47" s="28" t="s">
        <v>10</v>
      </c>
      <c r="I47" s="5" t="s">
        <v>9</v>
      </c>
      <c r="J47" s="28" t="s">
        <v>10</v>
      </c>
      <c r="K47" s="320" t="s">
        <v>22</v>
      </c>
      <c r="L47" s="325" t="s">
        <v>23</v>
      </c>
      <c r="M47" s="300" t="s">
        <v>9</v>
      </c>
      <c r="N47" s="28" t="s">
        <v>10</v>
      </c>
      <c r="O47" s="84" t="s">
        <v>9</v>
      </c>
      <c r="P47" s="6" t="s">
        <v>10</v>
      </c>
      <c r="Q47" s="320" t="s">
        <v>22</v>
      </c>
      <c r="R47" s="325" t="s">
        <v>23</v>
      </c>
      <c r="S47" s="300" t="s">
        <v>9</v>
      </c>
      <c r="T47" s="28" t="s">
        <v>10</v>
      </c>
      <c r="U47" s="84" t="s">
        <v>9</v>
      </c>
      <c r="V47" s="6" t="s">
        <v>10</v>
      </c>
      <c r="W47" s="320" t="s">
        <v>22</v>
      </c>
      <c r="X47" s="342" t="s">
        <v>23</v>
      </c>
      <c r="Y47" s="320" t="s">
        <v>22</v>
      </c>
      <c r="Z47" s="342" t="s">
        <v>23</v>
      </c>
      <c r="AA47" s="358" t="s">
        <v>9</v>
      </c>
      <c r="AB47" s="342" t="s">
        <v>10</v>
      </c>
      <c r="AC47" s="335"/>
    </row>
    <row r="48" customHeight="1" spans="1:29">
      <c r="A48" s="10">
        <v>1</v>
      </c>
      <c r="B48" s="11">
        <v>43831</v>
      </c>
      <c r="C48" s="301">
        <v>371</v>
      </c>
      <c r="D48" s="295">
        <v>11631.6</v>
      </c>
      <c r="E48" s="150">
        <v>0</v>
      </c>
      <c r="F48" s="130">
        <v>0</v>
      </c>
      <c r="G48" s="296">
        <v>348</v>
      </c>
      <c r="H48" s="130">
        <v>10941.45</v>
      </c>
      <c r="I48" s="150">
        <v>0</v>
      </c>
      <c r="J48" s="60">
        <v>0</v>
      </c>
      <c r="K48" s="17">
        <f>C48+E48+G48+I48</f>
        <v>719</v>
      </c>
      <c r="L48" s="60">
        <f>D48+F48+H48+J48</f>
        <v>22573.05</v>
      </c>
      <c r="M48" s="326">
        <v>443</v>
      </c>
      <c r="N48" s="107">
        <v>14442.8</v>
      </c>
      <c r="O48" s="296">
        <v>618</v>
      </c>
      <c r="P48" s="60">
        <v>19792.2</v>
      </c>
      <c r="Q48" s="17">
        <f>M48+O48</f>
        <v>1061</v>
      </c>
      <c r="R48" s="60">
        <f>N48+P48</f>
        <v>34235</v>
      </c>
      <c r="S48" s="343">
        <v>296</v>
      </c>
      <c r="T48" s="130">
        <v>9951.65</v>
      </c>
      <c r="U48" s="150">
        <v>220</v>
      </c>
      <c r="V48" s="130">
        <v>7318.3</v>
      </c>
      <c r="W48" s="150">
        <f>S48+U48</f>
        <v>516</v>
      </c>
      <c r="X48" s="344">
        <f>T48+V48</f>
        <v>17269.95</v>
      </c>
      <c r="Y48" s="150">
        <f>Q48+W48</f>
        <v>1577</v>
      </c>
      <c r="Z48" s="344">
        <f>R48+X48</f>
        <v>51504.95</v>
      </c>
      <c r="AA48" s="359">
        <v>65</v>
      </c>
      <c r="AB48" s="360">
        <v>2163.3</v>
      </c>
      <c r="AC48" s="337"/>
    </row>
    <row r="49" customHeight="1" spans="1:29">
      <c r="A49" s="17">
        <v>2</v>
      </c>
      <c r="B49" s="11">
        <v>43862</v>
      </c>
      <c r="C49" s="233">
        <v>314</v>
      </c>
      <c r="D49" s="138">
        <v>10008.5</v>
      </c>
      <c r="E49" s="220">
        <v>32</v>
      </c>
      <c r="F49" s="138">
        <v>1139</v>
      </c>
      <c r="G49" s="298">
        <v>0</v>
      </c>
      <c r="H49" s="138">
        <v>0</v>
      </c>
      <c r="I49" s="150">
        <v>0</v>
      </c>
      <c r="J49" s="60">
        <v>0</v>
      </c>
      <c r="K49" s="17">
        <f t="shared" ref="K49:K59" si="11">C49+E49+G49+I49</f>
        <v>346</v>
      </c>
      <c r="L49" s="60">
        <f t="shared" ref="L49:L59" si="12">D49+F49+H49+J49</f>
        <v>11147.5</v>
      </c>
      <c r="M49" s="233">
        <v>312</v>
      </c>
      <c r="N49" s="322">
        <v>10085.3</v>
      </c>
      <c r="O49" s="296">
        <v>0</v>
      </c>
      <c r="P49" s="60">
        <v>0</v>
      </c>
      <c r="Q49" s="17">
        <f t="shared" ref="Q49:Q59" si="13">M49+O49</f>
        <v>312</v>
      </c>
      <c r="R49" s="60">
        <f t="shared" ref="R49:R59" si="14">N49+P49</f>
        <v>10085.3</v>
      </c>
      <c r="S49" s="232">
        <v>270</v>
      </c>
      <c r="T49" s="138">
        <v>10063.4</v>
      </c>
      <c r="U49" s="220">
        <v>0</v>
      </c>
      <c r="V49" s="138">
        <v>0</v>
      </c>
      <c r="W49" s="150">
        <f t="shared" ref="W49:W60" si="15">S49+U49</f>
        <v>270</v>
      </c>
      <c r="X49" s="344">
        <f t="shared" ref="X49:X60" si="16">T49+V49</f>
        <v>10063.4</v>
      </c>
      <c r="Y49" s="150">
        <f>Q49+W49</f>
        <v>582</v>
      </c>
      <c r="Z49" s="344">
        <f t="shared" ref="Z49:Z59" si="17">R49+X49</f>
        <v>20148.7</v>
      </c>
      <c r="AA49" s="296">
        <v>18</v>
      </c>
      <c r="AB49" s="146">
        <v>588.85</v>
      </c>
      <c r="AC49" s="338"/>
    </row>
    <row r="50" customHeight="1" spans="1:29">
      <c r="A50" s="17">
        <v>3</v>
      </c>
      <c r="B50" s="11">
        <v>43891</v>
      </c>
      <c r="C50" s="233">
        <v>199</v>
      </c>
      <c r="D50" s="138">
        <v>6307.3</v>
      </c>
      <c r="E50" s="220">
        <v>0</v>
      </c>
      <c r="F50" s="138">
        <v>0</v>
      </c>
      <c r="G50" s="298">
        <v>144</v>
      </c>
      <c r="H50" s="138">
        <v>4507.55</v>
      </c>
      <c r="I50" s="150">
        <v>0</v>
      </c>
      <c r="J50" s="60">
        <v>0</v>
      </c>
      <c r="K50" s="17">
        <f t="shared" si="11"/>
        <v>343</v>
      </c>
      <c r="L50" s="60">
        <f t="shared" si="12"/>
        <v>10814.85</v>
      </c>
      <c r="M50" s="233">
        <v>195</v>
      </c>
      <c r="N50" s="322">
        <v>5948.65</v>
      </c>
      <c r="O50" s="298">
        <v>275</v>
      </c>
      <c r="P50" s="15">
        <v>8577.95</v>
      </c>
      <c r="Q50" s="17">
        <f t="shared" si="13"/>
        <v>470</v>
      </c>
      <c r="R50" s="60">
        <f t="shared" si="14"/>
        <v>14526.6</v>
      </c>
      <c r="S50" s="232">
        <v>116</v>
      </c>
      <c r="T50" s="138">
        <v>4280.95</v>
      </c>
      <c r="U50" s="220">
        <v>179</v>
      </c>
      <c r="V50" s="138">
        <v>5902.25</v>
      </c>
      <c r="W50" s="150">
        <f t="shared" si="15"/>
        <v>295</v>
      </c>
      <c r="X50" s="344">
        <f t="shared" si="16"/>
        <v>10183.2</v>
      </c>
      <c r="Y50" s="150">
        <f t="shared" ref="Y49:Y59" si="18">Q50+W50</f>
        <v>765</v>
      </c>
      <c r="Z50" s="344">
        <f t="shared" si="17"/>
        <v>24709.8</v>
      </c>
      <c r="AA50" s="298">
        <v>29</v>
      </c>
      <c r="AB50" s="148">
        <v>862.1</v>
      </c>
      <c r="AC50" s="339"/>
    </row>
    <row r="51" customHeight="1" spans="1:29">
      <c r="A51" s="17">
        <v>4</v>
      </c>
      <c r="B51" s="11">
        <v>43922</v>
      </c>
      <c r="C51" s="233">
        <v>1</v>
      </c>
      <c r="D51" s="138">
        <v>19.3</v>
      </c>
      <c r="E51" s="220">
        <v>0</v>
      </c>
      <c r="F51" s="138">
        <v>0</v>
      </c>
      <c r="G51" s="298">
        <v>230</v>
      </c>
      <c r="H51" s="138">
        <v>7269.7</v>
      </c>
      <c r="I51" s="150">
        <v>0</v>
      </c>
      <c r="J51" s="60">
        <v>0</v>
      </c>
      <c r="K51" s="17">
        <f t="shared" si="11"/>
        <v>231</v>
      </c>
      <c r="L51" s="60">
        <f t="shared" si="12"/>
        <v>7289</v>
      </c>
      <c r="M51" s="233">
        <v>6</v>
      </c>
      <c r="N51" s="322">
        <v>167.15</v>
      </c>
      <c r="O51" s="298">
        <v>328</v>
      </c>
      <c r="P51" s="15">
        <v>10134.9</v>
      </c>
      <c r="Q51" s="17">
        <f t="shared" si="13"/>
        <v>334</v>
      </c>
      <c r="R51" s="60">
        <f t="shared" si="14"/>
        <v>10302.05</v>
      </c>
      <c r="S51" s="232">
        <v>0</v>
      </c>
      <c r="T51" s="138">
        <v>0</v>
      </c>
      <c r="U51" s="220">
        <v>216</v>
      </c>
      <c r="V51" s="138">
        <v>7291.55</v>
      </c>
      <c r="W51" s="150">
        <f t="shared" si="15"/>
        <v>216</v>
      </c>
      <c r="X51" s="344">
        <f t="shared" si="16"/>
        <v>7291.55</v>
      </c>
      <c r="Y51" s="150">
        <f t="shared" si="18"/>
        <v>550</v>
      </c>
      <c r="Z51" s="344">
        <f t="shared" si="17"/>
        <v>17593.6</v>
      </c>
      <c r="AA51" s="298">
        <v>32</v>
      </c>
      <c r="AB51" s="148">
        <v>964.95</v>
      </c>
      <c r="AC51" s="338"/>
    </row>
    <row r="52" customHeight="1" spans="1:29">
      <c r="A52" s="17">
        <v>5</v>
      </c>
      <c r="B52" s="11">
        <v>43952</v>
      </c>
      <c r="C52" s="233">
        <v>395</v>
      </c>
      <c r="D52" s="138">
        <v>12212.4</v>
      </c>
      <c r="E52" s="220">
        <v>0</v>
      </c>
      <c r="F52" s="138">
        <v>0</v>
      </c>
      <c r="G52" s="298">
        <v>292</v>
      </c>
      <c r="H52" s="138">
        <v>9169.4</v>
      </c>
      <c r="I52" s="150">
        <v>0</v>
      </c>
      <c r="J52" s="60">
        <v>0</v>
      </c>
      <c r="K52" s="17">
        <f t="shared" si="11"/>
        <v>687</v>
      </c>
      <c r="L52" s="60">
        <f t="shared" si="12"/>
        <v>21381.8</v>
      </c>
      <c r="M52" s="233">
        <v>661</v>
      </c>
      <c r="N52" s="322">
        <v>20318.7</v>
      </c>
      <c r="O52" s="298">
        <v>517</v>
      </c>
      <c r="P52" s="15">
        <v>17037</v>
      </c>
      <c r="Q52" s="17">
        <f t="shared" si="13"/>
        <v>1178</v>
      </c>
      <c r="R52" s="60">
        <f t="shared" si="14"/>
        <v>37355.7</v>
      </c>
      <c r="S52" s="232">
        <v>260</v>
      </c>
      <c r="T52" s="138">
        <v>8499.7</v>
      </c>
      <c r="U52" s="220">
        <v>149</v>
      </c>
      <c r="V52" s="138">
        <v>5023.25</v>
      </c>
      <c r="W52" s="150">
        <f t="shared" si="15"/>
        <v>409</v>
      </c>
      <c r="X52" s="344">
        <f t="shared" si="16"/>
        <v>13522.95</v>
      </c>
      <c r="Y52" s="150">
        <f t="shared" si="18"/>
        <v>1587</v>
      </c>
      <c r="Z52" s="344">
        <f t="shared" si="17"/>
        <v>50878.65</v>
      </c>
      <c r="AA52" s="298">
        <v>78</v>
      </c>
      <c r="AB52" s="148">
        <v>2376.55</v>
      </c>
      <c r="AC52" s="338"/>
    </row>
    <row r="53" customHeight="1" spans="1:29">
      <c r="A53" s="17">
        <v>6</v>
      </c>
      <c r="B53" s="11">
        <v>43983</v>
      </c>
      <c r="C53" s="233">
        <v>153</v>
      </c>
      <c r="D53" s="138">
        <v>4690.1</v>
      </c>
      <c r="E53" s="220">
        <v>0</v>
      </c>
      <c r="F53" s="138">
        <v>0</v>
      </c>
      <c r="G53" s="298">
        <v>462</v>
      </c>
      <c r="H53" s="138">
        <v>14340.05</v>
      </c>
      <c r="I53" s="150">
        <v>0</v>
      </c>
      <c r="J53" s="60">
        <v>0</v>
      </c>
      <c r="K53" s="17">
        <f t="shared" si="11"/>
        <v>615</v>
      </c>
      <c r="L53" s="60">
        <f t="shared" si="12"/>
        <v>19030.15</v>
      </c>
      <c r="M53" s="233">
        <v>243</v>
      </c>
      <c r="N53" s="322">
        <v>7412.3</v>
      </c>
      <c r="O53" s="298">
        <v>708</v>
      </c>
      <c r="P53" s="15">
        <v>22490.05</v>
      </c>
      <c r="Q53" s="17">
        <f t="shared" si="13"/>
        <v>951</v>
      </c>
      <c r="R53" s="60">
        <f t="shared" si="14"/>
        <v>29902.35</v>
      </c>
      <c r="S53" s="232">
        <v>152</v>
      </c>
      <c r="T53" s="138">
        <v>4842.3</v>
      </c>
      <c r="U53" s="220">
        <v>364</v>
      </c>
      <c r="V53" s="138">
        <v>12282.95</v>
      </c>
      <c r="W53" s="150">
        <f t="shared" si="15"/>
        <v>516</v>
      </c>
      <c r="X53" s="344">
        <f t="shared" si="16"/>
        <v>17125.25</v>
      </c>
      <c r="Y53" s="150">
        <f t="shared" si="18"/>
        <v>1467</v>
      </c>
      <c r="Z53" s="344">
        <f t="shared" si="17"/>
        <v>47027.6</v>
      </c>
      <c r="AA53" s="298">
        <v>59</v>
      </c>
      <c r="AB53" s="148">
        <v>1785.8</v>
      </c>
      <c r="AC53" s="338"/>
    </row>
    <row r="54" customHeight="1" spans="1:29">
      <c r="A54" s="17">
        <v>7</v>
      </c>
      <c r="B54" s="11">
        <v>44013</v>
      </c>
      <c r="C54" s="233">
        <v>626</v>
      </c>
      <c r="D54" s="138">
        <v>19547.3</v>
      </c>
      <c r="E54" s="220">
        <v>0</v>
      </c>
      <c r="F54" s="138">
        <v>0</v>
      </c>
      <c r="G54" s="298">
        <v>182</v>
      </c>
      <c r="H54" s="138">
        <v>5641.35</v>
      </c>
      <c r="I54" s="150">
        <v>0</v>
      </c>
      <c r="J54" s="60">
        <v>0</v>
      </c>
      <c r="K54" s="17">
        <f t="shared" si="11"/>
        <v>808</v>
      </c>
      <c r="L54" s="60">
        <f t="shared" si="12"/>
        <v>25188.65</v>
      </c>
      <c r="M54" s="233">
        <v>1137</v>
      </c>
      <c r="N54" s="322">
        <v>35040</v>
      </c>
      <c r="O54" s="298">
        <v>477</v>
      </c>
      <c r="P54" s="15">
        <v>15289.5</v>
      </c>
      <c r="Q54" s="17">
        <f t="shared" si="13"/>
        <v>1614</v>
      </c>
      <c r="R54" s="60">
        <f t="shared" si="14"/>
        <v>50329.5</v>
      </c>
      <c r="S54" s="232">
        <v>677</v>
      </c>
      <c r="T54" s="138">
        <v>21935.8</v>
      </c>
      <c r="U54" s="220">
        <v>8</v>
      </c>
      <c r="V54" s="138">
        <v>272.35</v>
      </c>
      <c r="W54" s="150">
        <f t="shared" si="15"/>
        <v>685</v>
      </c>
      <c r="X54" s="344">
        <f t="shared" si="16"/>
        <v>22208.15</v>
      </c>
      <c r="Y54" s="150">
        <f t="shared" si="18"/>
        <v>2299</v>
      </c>
      <c r="Z54" s="344">
        <f t="shared" si="17"/>
        <v>72537.65</v>
      </c>
      <c r="AA54" s="298">
        <v>140</v>
      </c>
      <c r="AB54" s="148">
        <v>4422.1</v>
      </c>
      <c r="AC54" s="338"/>
    </row>
    <row r="55" customHeight="1" spans="1:29">
      <c r="A55" s="17">
        <v>8</v>
      </c>
      <c r="B55" s="11">
        <v>44044</v>
      </c>
      <c r="C55" s="233">
        <v>696</v>
      </c>
      <c r="D55" s="138">
        <v>21778.95</v>
      </c>
      <c r="E55" s="220">
        <v>0</v>
      </c>
      <c r="F55" s="138">
        <v>0</v>
      </c>
      <c r="G55" s="298">
        <v>49</v>
      </c>
      <c r="H55" s="138">
        <v>1524.25</v>
      </c>
      <c r="I55" s="150">
        <v>0</v>
      </c>
      <c r="J55" s="60">
        <v>0</v>
      </c>
      <c r="K55" s="17">
        <f t="shared" si="11"/>
        <v>745</v>
      </c>
      <c r="L55" s="60">
        <f t="shared" si="12"/>
        <v>23303.2</v>
      </c>
      <c r="M55" s="233">
        <v>1112</v>
      </c>
      <c r="N55" s="322">
        <v>35536.55</v>
      </c>
      <c r="O55" s="298">
        <v>114</v>
      </c>
      <c r="P55" s="15">
        <v>3595.4</v>
      </c>
      <c r="Q55" s="17">
        <f t="shared" si="13"/>
        <v>1226</v>
      </c>
      <c r="R55" s="60">
        <f t="shared" si="14"/>
        <v>39131.95</v>
      </c>
      <c r="S55" s="232">
        <v>648</v>
      </c>
      <c r="T55" s="138">
        <v>20638.65</v>
      </c>
      <c r="U55" s="220">
        <v>4</v>
      </c>
      <c r="V55" s="138">
        <v>124.85</v>
      </c>
      <c r="W55" s="150">
        <f t="shared" si="15"/>
        <v>652</v>
      </c>
      <c r="X55" s="344">
        <f t="shared" si="16"/>
        <v>20763.5</v>
      </c>
      <c r="Y55" s="150">
        <f t="shared" si="18"/>
        <v>1878</v>
      </c>
      <c r="Z55" s="344">
        <f t="shared" si="17"/>
        <v>59895.45</v>
      </c>
      <c r="AA55" s="298">
        <v>119</v>
      </c>
      <c r="AB55" s="148">
        <v>3660.35</v>
      </c>
      <c r="AC55" s="338"/>
    </row>
    <row r="56" customHeight="1" spans="1:29">
      <c r="A56" s="17">
        <v>9</v>
      </c>
      <c r="B56" s="11">
        <v>44075</v>
      </c>
      <c r="C56" s="233">
        <v>501</v>
      </c>
      <c r="D56" s="138">
        <v>15466.65</v>
      </c>
      <c r="E56" s="220">
        <v>16</v>
      </c>
      <c r="F56" s="138">
        <v>307.8</v>
      </c>
      <c r="G56" s="298">
        <v>331</v>
      </c>
      <c r="H56" s="138">
        <v>10176.9</v>
      </c>
      <c r="I56" s="150">
        <v>16</v>
      </c>
      <c r="J56" s="60">
        <v>343.45</v>
      </c>
      <c r="K56" s="17">
        <f t="shared" si="11"/>
        <v>864</v>
      </c>
      <c r="L56" s="60">
        <f t="shared" si="12"/>
        <v>26294.8</v>
      </c>
      <c r="M56" s="233">
        <v>821</v>
      </c>
      <c r="N56" s="322">
        <v>25744.1</v>
      </c>
      <c r="O56" s="298">
        <v>615</v>
      </c>
      <c r="P56" s="15">
        <v>20212.15</v>
      </c>
      <c r="Q56" s="17">
        <f t="shared" si="13"/>
        <v>1436</v>
      </c>
      <c r="R56" s="60">
        <f t="shared" si="14"/>
        <v>45956.25</v>
      </c>
      <c r="S56" s="232">
        <v>478</v>
      </c>
      <c r="T56" s="138">
        <v>14946.75</v>
      </c>
      <c r="U56" s="220">
        <v>97</v>
      </c>
      <c r="V56" s="138">
        <v>3077.05</v>
      </c>
      <c r="W56" s="150">
        <f t="shared" si="15"/>
        <v>575</v>
      </c>
      <c r="X56" s="344">
        <f t="shared" si="16"/>
        <v>18023.8</v>
      </c>
      <c r="Y56" s="150">
        <f t="shared" si="18"/>
        <v>2011</v>
      </c>
      <c r="Z56" s="344">
        <f t="shared" si="17"/>
        <v>63980.05</v>
      </c>
      <c r="AA56" s="298">
        <v>145</v>
      </c>
      <c r="AB56" s="148">
        <v>4532.2</v>
      </c>
      <c r="AC56" s="338"/>
    </row>
    <row r="57" customHeight="1" spans="1:29">
      <c r="A57" s="17">
        <v>10</v>
      </c>
      <c r="B57" s="11">
        <v>44105</v>
      </c>
      <c r="C57" s="233">
        <v>328</v>
      </c>
      <c r="D57" s="138">
        <v>10225.25</v>
      </c>
      <c r="E57" s="220">
        <v>0</v>
      </c>
      <c r="F57" s="138">
        <v>0</v>
      </c>
      <c r="G57" s="298">
        <v>121</v>
      </c>
      <c r="H57" s="138">
        <v>3773.35</v>
      </c>
      <c r="I57" s="150">
        <v>0</v>
      </c>
      <c r="J57" s="60">
        <v>0</v>
      </c>
      <c r="K57" s="17">
        <f t="shared" si="11"/>
        <v>449</v>
      </c>
      <c r="L57" s="60">
        <f t="shared" si="12"/>
        <v>13998.6</v>
      </c>
      <c r="M57" s="233">
        <v>441</v>
      </c>
      <c r="N57" s="322">
        <v>14082.4</v>
      </c>
      <c r="O57" s="298">
        <v>140</v>
      </c>
      <c r="P57" s="15">
        <v>4600.55</v>
      </c>
      <c r="Q57" s="17">
        <f t="shared" si="13"/>
        <v>581</v>
      </c>
      <c r="R57" s="60">
        <f t="shared" si="14"/>
        <v>18682.95</v>
      </c>
      <c r="S57" s="232">
        <v>331</v>
      </c>
      <c r="T57" s="138">
        <v>10358.95</v>
      </c>
      <c r="U57" s="220">
        <v>126</v>
      </c>
      <c r="V57" s="138">
        <v>4081.6</v>
      </c>
      <c r="W57" s="150">
        <f t="shared" si="15"/>
        <v>457</v>
      </c>
      <c r="X57" s="344">
        <f t="shared" si="16"/>
        <v>14440.55</v>
      </c>
      <c r="Y57" s="150">
        <f t="shared" si="18"/>
        <v>1038</v>
      </c>
      <c r="Z57" s="344">
        <f t="shared" si="17"/>
        <v>33123.5</v>
      </c>
      <c r="AA57" s="298">
        <v>65</v>
      </c>
      <c r="AB57" s="148">
        <v>2022.65</v>
      </c>
      <c r="AC57" s="338"/>
    </row>
    <row r="58" customHeight="1" spans="1:29">
      <c r="A58" s="17">
        <v>11</v>
      </c>
      <c r="B58" s="11">
        <v>44136</v>
      </c>
      <c r="C58" s="233">
        <v>281</v>
      </c>
      <c r="D58" s="138">
        <v>8779.1</v>
      </c>
      <c r="E58" s="220">
        <v>0</v>
      </c>
      <c r="F58" s="138">
        <v>0</v>
      </c>
      <c r="G58" s="298">
        <v>557</v>
      </c>
      <c r="H58" s="138">
        <v>17435.4</v>
      </c>
      <c r="I58" s="150">
        <v>0</v>
      </c>
      <c r="J58" s="60">
        <v>0</v>
      </c>
      <c r="K58" s="17">
        <f t="shared" si="11"/>
        <v>838</v>
      </c>
      <c r="L58" s="60">
        <f t="shared" si="12"/>
        <v>26214.5</v>
      </c>
      <c r="M58" s="233">
        <v>467</v>
      </c>
      <c r="N58" s="322">
        <v>15161.6</v>
      </c>
      <c r="O58" s="298">
        <v>802</v>
      </c>
      <c r="P58" s="15">
        <v>26141.5</v>
      </c>
      <c r="Q58" s="17">
        <f t="shared" si="13"/>
        <v>1269</v>
      </c>
      <c r="R58" s="60">
        <f t="shared" si="14"/>
        <v>41303.1</v>
      </c>
      <c r="S58" s="232">
        <v>227</v>
      </c>
      <c r="T58" s="138">
        <v>7300.45</v>
      </c>
      <c r="U58" s="220">
        <v>302</v>
      </c>
      <c r="V58" s="138">
        <v>9806.65</v>
      </c>
      <c r="W58" s="150">
        <f t="shared" si="15"/>
        <v>529</v>
      </c>
      <c r="X58" s="344">
        <f t="shared" si="16"/>
        <v>17107.1</v>
      </c>
      <c r="Y58" s="150">
        <f t="shared" si="18"/>
        <v>1798</v>
      </c>
      <c r="Z58" s="344">
        <f t="shared" si="17"/>
        <v>58410.2</v>
      </c>
      <c r="AA58" s="298">
        <v>112</v>
      </c>
      <c r="AB58" s="148">
        <v>3494.85</v>
      </c>
      <c r="AC58" s="338"/>
    </row>
    <row r="59" customHeight="1" spans="1:29">
      <c r="A59" s="17">
        <v>12</v>
      </c>
      <c r="B59" s="11">
        <v>44166</v>
      </c>
      <c r="C59" s="233">
        <v>799</v>
      </c>
      <c r="D59" s="138">
        <v>24663.55</v>
      </c>
      <c r="E59" s="220">
        <v>295</v>
      </c>
      <c r="F59" s="138">
        <v>7921.3</v>
      </c>
      <c r="G59" s="298">
        <v>733</v>
      </c>
      <c r="H59" s="138">
        <v>23004.7</v>
      </c>
      <c r="I59" s="150">
        <v>78</v>
      </c>
      <c r="J59" s="60">
        <v>2093.55</v>
      </c>
      <c r="K59" s="17">
        <f t="shared" si="11"/>
        <v>1905</v>
      </c>
      <c r="L59" s="60">
        <f t="shared" si="12"/>
        <v>57683.1</v>
      </c>
      <c r="M59" s="233">
        <v>1200</v>
      </c>
      <c r="N59" s="322">
        <v>39306.7</v>
      </c>
      <c r="O59" s="298">
        <v>1494</v>
      </c>
      <c r="P59" s="15">
        <v>50439.75</v>
      </c>
      <c r="Q59" s="17">
        <f t="shared" si="13"/>
        <v>2694</v>
      </c>
      <c r="R59" s="60">
        <f t="shared" si="14"/>
        <v>89746.45</v>
      </c>
      <c r="S59" s="232">
        <v>869</v>
      </c>
      <c r="T59" s="138">
        <v>28302.6</v>
      </c>
      <c r="U59" s="220">
        <v>0</v>
      </c>
      <c r="V59" s="138">
        <v>0</v>
      </c>
      <c r="W59" s="150">
        <f t="shared" si="15"/>
        <v>869</v>
      </c>
      <c r="X59" s="344">
        <f t="shared" si="16"/>
        <v>28302.6</v>
      </c>
      <c r="Y59" s="150">
        <f t="shared" si="18"/>
        <v>3563</v>
      </c>
      <c r="Z59" s="344">
        <f t="shared" si="17"/>
        <v>118049.05</v>
      </c>
      <c r="AA59" s="298">
        <v>273</v>
      </c>
      <c r="AB59" s="148">
        <v>8684.65</v>
      </c>
      <c r="AC59" s="338"/>
    </row>
    <row r="60" customHeight="1" spans="1:29">
      <c r="A60" s="20"/>
      <c r="B60" s="21" t="s">
        <v>25</v>
      </c>
      <c r="C60" s="62">
        <f t="shared" ref="C60:J60" si="19">SUM(C48:C59)</f>
        <v>4664</v>
      </c>
      <c r="D60" s="136">
        <f t="shared" si="19"/>
        <v>145330</v>
      </c>
      <c r="E60" s="137">
        <f t="shared" si="19"/>
        <v>343</v>
      </c>
      <c r="F60" s="136">
        <f t="shared" si="19"/>
        <v>9368.1</v>
      </c>
      <c r="G60" s="155">
        <f t="shared" si="19"/>
        <v>3449</v>
      </c>
      <c r="H60" s="136">
        <f t="shared" si="19"/>
        <v>107784.1</v>
      </c>
      <c r="I60" s="137">
        <f t="shared" si="19"/>
        <v>94</v>
      </c>
      <c r="J60" s="24">
        <f t="shared" si="19"/>
        <v>2437</v>
      </c>
      <c r="K60" s="20">
        <f t="shared" ref="K60:AB60" si="20">SUM(K48:K59)</f>
        <v>8550</v>
      </c>
      <c r="L60" s="24">
        <f t="shared" si="20"/>
        <v>264919.2</v>
      </c>
      <c r="M60" s="62">
        <f t="shared" si="20"/>
        <v>7038</v>
      </c>
      <c r="N60" s="112">
        <f t="shared" si="20"/>
        <v>223246.25</v>
      </c>
      <c r="O60" s="155">
        <f t="shared" si="20"/>
        <v>6088</v>
      </c>
      <c r="P60" s="24">
        <f t="shared" si="20"/>
        <v>198310.95</v>
      </c>
      <c r="Q60" s="20">
        <f t="shared" si="20"/>
        <v>13126</v>
      </c>
      <c r="R60" s="24">
        <f t="shared" si="20"/>
        <v>421557.2</v>
      </c>
      <c r="S60" s="345">
        <f t="shared" si="20"/>
        <v>4324</v>
      </c>
      <c r="T60" s="136">
        <f t="shared" si="20"/>
        <v>141121.2</v>
      </c>
      <c r="U60" s="137">
        <f t="shared" si="20"/>
        <v>1665</v>
      </c>
      <c r="V60" s="136">
        <f t="shared" si="20"/>
        <v>55180.8</v>
      </c>
      <c r="W60" s="346">
        <f t="shared" si="20"/>
        <v>5989</v>
      </c>
      <c r="X60" s="347">
        <f t="shared" si="20"/>
        <v>196302</v>
      </c>
      <c r="Y60" s="151">
        <f t="shared" si="20"/>
        <v>19115</v>
      </c>
      <c r="Z60" s="61">
        <f t="shared" si="20"/>
        <v>617859.2</v>
      </c>
      <c r="AA60" s="155">
        <f t="shared" si="20"/>
        <v>1135</v>
      </c>
      <c r="AB60" s="149">
        <f t="shared" si="20"/>
        <v>35558.35</v>
      </c>
      <c r="AC60" s="340"/>
    </row>
    <row r="61" ht="50" customHeight="1"/>
    <row r="62" ht="68" customHeight="1" spans="1:53">
      <c r="A62" s="25" t="s">
        <v>35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customHeight="1" spans="1:53">
      <c r="A63" s="2" t="s">
        <v>1</v>
      </c>
      <c r="B63" s="3" t="s">
        <v>2</v>
      </c>
      <c r="C63" s="53" t="s">
        <v>36</v>
      </c>
      <c r="D63" s="4"/>
      <c r="E63" s="4" t="s">
        <v>37</v>
      </c>
      <c r="F63" s="3"/>
      <c r="G63" s="2" t="s">
        <v>38</v>
      </c>
      <c r="H63" s="4"/>
      <c r="I63" s="4" t="s">
        <v>39</v>
      </c>
      <c r="J63" s="3"/>
      <c r="K63" s="230" t="s">
        <v>40</v>
      </c>
      <c r="L63" s="217"/>
      <c r="M63" s="53" t="s">
        <v>41</v>
      </c>
      <c r="N63" s="4"/>
      <c r="O63" s="4" t="s">
        <v>42</v>
      </c>
      <c r="P63" s="3"/>
      <c r="Q63" s="2" t="s">
        <v>43</v>
      </c>
      <c r="R63" s="4"/>
      <c r="S63" s="4" t="s">
        <v>44</v>
      </c>
      <c r="T63" s="3"/>
      <c r="U63" s="96" t="s">
        <v>45</v>
      </c>
      <c r="V63" s="98"/>
      <c r="W63" s="95" t="s">
        <v>3</v>
      </c>
      <c r="X63" s="95"/>
      <c r="Y63" s="53" t="s">
        <v>46</v>
      </c>
      <c r="Z63" s="4"/>
      <c r="AA63" s="4" t="s">
        <v>47</v>
      </c>
      <c r="AB63" s="3"/>
      <c r="AC63" s="208" t="s">
        <v>48</v>
      </c>
      <c r="AD63" s="209"/>
      <c r="AE63" s="53" t="s">
        <v>49</v>
      </c>
      <c r="AF63" s="4"/>
      <c r="AG63" s="4" t="s">
        <v>50</v>
      </c>
      <c r="AH63" s="3"/>
      <c r="AI63" s="228" t="s">
        <v>51</v>
      </c>
      <c r="AJ63" s="323"/>
      <c r="AK63" s="53" t="s">
        <v>52</v>
      </c>
      <c r="AL63" s="4"/>
      <c r="AM63" s="4" t="s">
        <v>53</v>
      </c>
      <c r="AN63" s="3"/>
      <c r="AO63" s="228" t="s">
        <v>54</v>
      </c>
      <c r="AP63" s="341"/>
      <c r="AQ63" s="53" t="s">
        <v>55</v>
      </c>
      <c r="AR63" s="4"/>
      <c r="AS63" s="4" t="s">
        <v>56</v>
      </c>
      <c r="AT63" s="3"/>
      <c r="AU63" s="228" t="s">
        <v>57</v>
      </c>
      <c r="AV63" s="341"/>
      <c r="AW63" s="51" t="s">
        <v>4</v>
      </c>
      <c r="AX63" s="52"/>
      <c r="AY63" s="95" t="s">
        <v>5</v>
      </c>
      <c r="AZ63" s="92"/>
      <c r="BA63" s="334" t="s">
        <v>21</v>
      </c>
    </row>
    <row r="64" ht="46" customHeight="1" spans="1:53">
      <c r="A64" s="5"/>
      <c r="B64" s="6"/>
      <c r="C64" s="56" t="s">
        <v>9</v>
      </c>
      <c r="D64" s="8" t="s">
        <v>10</v>
      </c>
      <c r="E64" s="8" t="s">
        <v>9</v>
      </c>
      <c r="F64" s="9" t="s">
        <v>10</v>
      </c>
      <c r="G64" s="7" t="s">
        <v>9</v>
      </c>
      <c r="H64" s="8" t="s">
        <v>10</v>
      </c>
      <c r="I64" s="8" t="s">
        <v>9</v>
      </c>
      <c r="J64" s="9" t="s">
        <v>10</v>
      </c>
      <c r="K64" s="231" t="s">
        <v>22</v>
      </c>
      <c r="L64" s="219" t="s">
        <v>23</v>
      </c>
      <c r="M64" s="56" t="s">
        <v>9</v>
      </c>
      <c r="N64" s="8" t="s">
        <v>10</v>
      </c>
      <c r="O64" s="8" t="s">
        <v>9</v>
      </c>
      <c r="P64" s="9" t="s">
        <v>10</v>
      </c>
      <c r="Q64" s="7" t="s">
        <v>9</v>
      </c>
      <c r="R64" s="8" t="s">
        <v>10</v>
      </c>
      <c r="S64" s="8" t="s">
        <v>9</v>
      </c>
      <c r="T64" s="9" t="s">
        <v>10</v>
      </c>
      <c r="U64" s="101" t="s">
        <v>22</v>
      </c>
      <c r="V64" s="103" t="s">
        <v>23</v>
      </c>
      <c r="W64" s="348" t="s">
        <v>22</v>
      </c>
      <c r="X64" s="349" t="s">
        <v>23</v>
      </c>
      <c r="Y64" s="56" t="s">
        <v>9</v>
      </c>
      <c r="Z64" s="8" t="s">
        <v>10</v>
      </c>
      <c r="AA64" s="8" t="s">
        <v>9</v>
      </c>
      <c r="AB64" s="9" t="s">
        <v>10</v>
      </c>
      <c r="AC64" s="211" t="s">
        <v>22</v>
      </c>
      <c r="AD64" s="212" t="s">
        <v>23</v>
      </c>
      <c r="AE64" s="56" t="s">
        <v>9</v>
      </c>
      <c r="AF64" s="8" t="s">
        <v>10</v>
      </c>
      <c r="AG64" s="8" t="s">
        <v>9</v>
      </c>
      <c r="AH64" s="9" t="s">
        <v>10</v>
      </c>
      <c r="AI64" s="320" t="s">
        <v>22</v>
      </c>
      <c r="AJ64" s="325" t="s">
        <v>23</v>
      </c>
      <c r="AK64" s="361" t="s">
        <v>9</v>
      </c>
      <c r="AL64" s="362" t="s">
        <v>10</v>
      </c>
      <c r="AM64" s="362" t="s">
        <v>9</v>
      </c>
      <c r="AN64" s="363" t="s">
        <v>10</v>
      </c>
      <c r="AO64" s="364" t="s">
        <v>22</v>
      </c>
      <c r="AP64" s="365" t="s">
        <v>23</v>
      </c>
      <c r="AQ64" s="56" t="s">
        <v>9</v>
      </c>
      <c r="AR64" s="8" t="s">
        <v>10</v>
      </c>
      <c r="AS64" s="8" t="s">
        <v>9</v>
      </c>
      <c r="AT64" s="9" t="s">
        <v>10</v>
      </c>
      <c r="AU64" s="320" t="s">
        <v>22</v>
      </c>
      <c r="AV64" s="342" t="s">
        <v>23</v>
      </c>
      <c r="AW64" s="366" t="s">
        <v>22</v>
      </c>
      <c r="AX64" s="367" t="s">
        <v>23</v>
      </c>
      <c r="AY64" s="348" t="s">
        <v>9</v>
      </c>
      <c r="AZ64" s="367" t="s">
        <v>10</v>
      </c>
      <c r="BA64" s="335"/>
    </row>
    <row r="65" customHeight="1" spans="1:53">
      <c r="A65" s="10">
        <v>1</v>
      </c>
      <c r="B65" s="11">
        <v>44197</v>
      </c>
      <c r="C65" s="233">
        <v>19</v>
      </c>
      <c r="D65" s="13">
        <v>658.3</v>
      </c>
      <c r="E65" s="16">
        <v>252</v>
      </c>
      <c r="F65" s="15">
        <v>8037.7</v>
      </c>
      <c r="G65" s="47">
        <v>164</v>
      </c>
      <c r="H65" s="13">
        <v>5162.85</v>
      </c>
      <c r="I65" s="16">
        <v>671</v>
      </c>
      <c r="J65" s="15">
        <v>21056.3</v>
      </c>
      <c r="K65" s="206">
        <f>C65+E65+G65+I65</f>
        <v>1106</v>
      </c>
      <c r="L65" s="15">
        <f>D65+F65+H65+J65</f>
        <v>34915.15</v>
      </c>
      <c r="M65" s="233">
        <v>667</v>
      </c>
      <c r="N65" s="13">
        <v>16896.8</v>
      </c>
      <c r="O65" s="16">
        <v>14</v>
      </c>
      <c r="P65" s="15">
        <v>376.75</v>
      </c>
      <c r="Q65" s="47">
        <v>417</v>
      </c>
      <c r="R65" s="13">
        <v>12561.7</v>
      </c>
      <c r="S65" s="16">
        <v>97</v>
      </c>
      <c r="T65" s="15">
        <v>2574.85</v>
      </c>
      <c r="U65" s="47">
        <f>M65+O65+Q65+S65</f>
        <v>1195</v>
      </c>
      <c r="V65" s="57">
        <f>N65+P65+R65+T65</f>
        <v>32410.1</v>
      </c>
      <c r="W65" s="150">
        <f>K65+U65</f>
        <v>2301</v>
      </c>
      <c r="X65" s="60">
        <f>L65+V65</f>
        <v>67325.25</v>
      </c>
      <c r="Y65" s="233">
        <v>1351</v>
      </c>
      <c r="Z65" s="49">
        <v>44005.1</v>
      </c>
      <c r="AA65" s="187">
        <v>73</v>
      </c>
      <c r="AB65" s="15">
        <v>2418.8</v>
      </c>
      <c r="AC65" s="17">
        <f>Y65+AA65</f>
        <v>1424</v>
      </c>
      <c r="AD65" s="60">
        <f>Z65+AB65</f>
        <v>46423.9</v>
      </c>
      <c r="AE65" s="233">
        <v>48</v>
      </c>
      <c r="AF65" s="49">
        <v>1624.75</v>
      </c>
      <c r="AG65" s="187">
        <v>1542</v>
      </c>
      <c r="AH65" s="15">
        <v>55523.4</v>
      </c>
      <c r="AI65" s="17">
        <f>AE65+AG65</f>
        <v>1590</v>
      </c>
      <c r="AJ65" s="60">
        <f>AF65+AH65</f>
        <v>57148.15</v>
      </c>
      <c r="AK65" s="232">
        <v>0</v>
      </c>
      <c r="AL65" s="13">
        <v>0</v>
      </c>
      <c r="AM65" s="16">
        <v>0</v>
      </c>
      <c r="AN65" s="15">
        <v>0</v>
      </c>
      <c r="AO65" s="206">
        <f>AK65+AM65</f>
        <v>0</v>
      </c>
      <c r="AP65" s="57">
        <f>AL65+AN65</f>
        <v>0</v>
      </c>
      <c r="AQ65" s="232">
        <v>658</v>
      </c>
      <c r="AR65" s="13">
        <v>21186.1</v>
      </c>
      <c r="AS65" s="16">
        <v>29</v>
      </c>
      <c r="AT65" s="138">
        <v>955.6</v>
      </c>
      <c r="AU65" s="150">
        <f>AQ65+AS65</f>
        <v>687</v>
      </c>
      <c r="AV65" s="344">
        <f>AR65+AT65</f>
        <v>22141.7</v>
      </c>
      <c r="AW65" s="150">
        <f>AC65+AI65+AO65+AU65</f>
        <v>3701</v>
      </c>
      <c r="AX65" s="344">
        <f>AD65+AJ65+AP65+AV65</f>
        <v>125713.75</v>
      </c>
      <c r="AY65" s="359">
        <v>271</v>
      </c>
      <c r="AZ65" s="360">
        <v>9008.9</v>
      </c>
      <c r="BA65" s="337"/>
    </row>
    <row r="66" customHeight="1" spans="1:53">
      <c r="A66" s="17">
        <v>2</v>
      </c>
      <c r="B66" s="11">
        <v>44228</v>
      </c>
      <c r="C66" s="233">
        <v>0</v>
      </c>
      <c r="D66" s="13">
        <v>0</v>
      </c>
      <c r="E66" s="16">
        <v>25</v>
      </c>
      <c r="F66" s="15">
        <v>839.85</v>
      </c>
      <c r="G66" s="47">
        <v>1</v>
      </c>
      <c r="H66" s="13">
        <v>31.5</v>
      </c>
      <c r="I66" s="16">
        <v>310</v>
      </c>
      <c r="J66" s="15">
        <v>9697.65</v>
      </c>
      <c r="K66" s="206">
        <f t="shared" ref="K66:K76" si="21">C66+E66+G66+I66</f>
        <v>336</v>
      </c>
      <c r="L66" s="15">
        <f t="shared" ref="L66:L76" si="22">D66+F66+H66+J66</f>
        <v>10569</v>
      </c>
      <c r="M66" s="233">
        <v>0</v>
      </c>
      <c r="N66" s="13">
        <v>0</v>
      </c>
      <c r="O66" s="16">
        <v>126</v>
      </c>
      <c r="P66" s="15">
        <v>3167.05</v>
      </c>
      <c r="Q66" s="47">
        <v>0</v>
      </c>
      <c r="R66" s="13">
        <v>0</v>
      </c>
      <c r="S66" s="16">
        <v>281</v>
      </c>
      <c r="T66" s="15">
        <v>8560.35</v>
      </c>
      <c r="U66" s="47">
        <f>M66+O66+Q66+S66</f>
        <v>407</v>
      </c>
      <c r="V66" s="57">
        <f t="shared" ref="V66:V76" si="23">N66+P66+R66+T66</f>
        <v>11727.4</v>
      </c>
      <c r="W66" s="150">
        <f t="shared" ref="W66:W76" si="24">K66+U66</f>
        <v>743</v>
      </c>
      <c r="X66" s="60">
        <f t="shared" ref="X66:X76" si="25">L66+V66</f>
        <v>22296.4</v>
      </c>
      <c r="Y66" s="233">
        <v>5</v>
      </c>
      <c r="Z66" s="49">
        <v>156.7</v>
      </c>
      <c r="AA66" s="187">
        <v>675</v>
      </c>
      <c r="AB66" s="15">
        <v>22676.6</v>
      </c>
      <c r="AC66" s="17">
        <f t="shared" ref="AC66:AC76" si="26">Y66+AA66</f>
        <v>680</v>
      </c>
      <c r="AD66" s="60">
        <f t="shared" ref="AD66:AD76" si="27">Z66+AB66</f>
        <v>22833.3</v>
      </c>
      <c r="AE66" s="233">
        <v>0</v>
      </c>
      <c r="AF66" s="49">
        <v>0</v>
      </c>
      <c r="AG66" s="187">
        <v>656</v>
      </c>
      <c r="AH66" s="15">
        <v>22503.7</v>
      </c>
      <c r="AI66" s="17">
        <f t="shared" ref="AI66:AI76" si="28">AE66+AG66</f>
        <v>656</v>
      </c>
      <c r="AJ66" s="60">
        <f t="shared" ref="AJ66:AJ76" si="29">AF66+AH66</f>
        <v>22503.7</v>
      </c>
      <c r="AK66" s="343">
        <v>0</v>
      </c>
      <c r="AL66" s="135">
        <v>0</v>
      </c>
      <c r="AM66" s="59">
        <v>0</v>
      </c>
      <c r="AN66" s="60">
        <v>0</v>
      </c>
      <c r="AO66" s="206">
        <f>AK66+AM66</f>
        <v>0</v>
      </c>
      <c r="AP66" s="57">
        <f t="shared" ref="AP66:AP76" si="30">AL66+AN66</f>
        <v>0</v>
      </c>
      <c r="AQ66" s="232">
        <v>0</v>
      </c>
      <c r="AR66" s="13">
        <v>0</v>
      </c>
      <c r="AS66" s="16">
        <v>366</v>
      </c>
      <c r="AT66" s="138">
        <v>12159.4</v>
      </c>
      <c r="AU66" s="150">
        <f t="shared" ref="AU66:AU76" si="31">AQ66+AS66</f>
        <v>366</v>
      </c>
      <c r="AV66" s="344">
        <f t="shared" ref="AV66:AV76" si="32">AR66+AT66</f>
        <v>12159.4</v>
      </c>
      <c r="AW66" s="150">
        <f t="shared" ref="AW66:AW76" si="33">AC66+AI66+AO66+AU66</f>
        <v>1702</v>
      </c>
      <c r="AX66" s="344">
        <f t="shared" ref="AX66:AX76" si="34">AD66+AJ66+AP66+AV66</f>
        <v>57496.4</v>
      </c>
      <c r="AY66" s="296">
        <v>86</v>
      </c>
      <c r="AZ66" s="146">
        <v>2376.5</v>
      </c>
      <c r="BA66" s="338"/>
    </row>
    <row r="67" customHeight="1" spans="1:53">
      <c r="A67" s="17">
        <v>3</v>
      </c>
      <c r="B67" s="11">
        <v>44256</v>
      </c>
      <c r="C67" s="233">
        <v>0</v>
      </c>
      <c r="D67" s="13">
        <v>0</v>
      </c>
      <c r="E67" s="16">
        <v>41</v>
      </c>
      <c r="F67" s="15">
        <v>1406.55</v>
      </c>
      <c r="G67" s="47">
        <v>153</v>
      </c>
      <c r="H67" s="13">
        <v>4776.05</v>
      </c>
      <c r="I67" s="16">
        <v>420</v>
      </c>
      <c r="J67" s="15">
        <v>12944.8</v>
      </c>
      <c r="K67" s="206">
        <f t="shared" si="21"/>
        <v>614</v>
      </c>
      <c r="L67" s="15">
        <f t="shared" si="22"/>
        <v>19127.4</v>
      </c>
      <c r="M67" s="233">
        <v>40</v>
      </c>
      <c r="N67" s="13">
        <v>962.3</v>
      </c>
      <c r="O67" s="16">
        <v>18</v>
      </c>
      <c r="P67" s="15">
        <v>474</v>
      </c>
      <c r="Q67" s="47">
        <v>451</v>
      </c>
      <c r="R67" s="13">
        <v>13812.5</v>
      </c>
      <c r="S67" s="16">
        <v>98</v>
      </c>
      <c r="T67" s="15">
        <v>3093.3</v>
      </c>
      <c r="U67" s="47">
        <f t="shared" ref="U66:U76" si="35">M67+O67+Q67+S67</f>
        <v>607</v>
      </c>
      <c r="V67" s="57">
        <f t="shared" si="23"/>
        <v>18342.1</v>
      </c>
      <c r="W67" s="150">
        <f t="shared" si="24"/>
        <v>1221</v>
      </c>
      <c r="X67" s="60">
        <f t="shared" si="25"/>
        <v>37469.5</v>
      </c>
      <c r="Y67" s="233">
        <v>896</v>
      </c>
      <c r="Z67" s="49">
        <v>28295.4</v>
      </c>
      <c r="AA67" s="187">
        <v>149</v>
      </c>
      <c r="AB67" s="15">
        <v>4938.6</v>
      </c>
      <c r="AC67" s="17">
        <f t="shared" si="26"/>
        <v>1045</v>
      </c>
      <c r="AD67" s="60">
        <f t="shared" si="27"/>
        <v>33234</v>
      </c>
      <c r="AE67" s="233">
        <v>287</v>
      </c>
      <c r="AF67" s="49">
        <v>9233.95</v>
      </c>
      <c r="AG67" s="187">
        <v>689</v>
      </c>
      <c r="AH67" s="15">
        <v>24422.1</v>
      </c>
      <c r="AI67" s="17">
        <f t="shared" si="28"/>
        <v>976</v>
      </c>
      <c r="AJ67" s="60">
        <f t="shared" si="29"/>
        <v>33656.05</v>
      </c>
      <c r="AK67" s="343">
        <v>0</v>
      </c>
      <c r="AL67" s="135">
        <v>0</v>
      </c>
      <c r="AM67" s="59">
        <v>0</v>
      </c>
      <c r="AN67" s="60">
        <v>0</v>
      </c>
      <c r="AO67" s="206">
        <f t="shared" ref="AO66:AO76" si="36">AK67+AM67</f>
        <v>0</v>
      </c>
      <c r="AP67" s="57">
        <f t="shared" si="30"/>
        <v>0</v>
      </c>
      <c r="AQ67" s="232">
        <v>206</v>
      </c>
      <c r="AR67" s="13">
        <v>6432.25</v>
      </c>
      <c r="AS67" s="16">
        <v>131</v>
      </c>
      <c r="AT67" s="138">
        <v>4288.2</v>
      </c>
      <c r="AU67" s="150">
        <f t="shared" si="31"/>
        <v>337</v>
      </c>
      <c r="AV67" s="344">
        <f t="shared" si="32"/>
        <v>10720.45</v>
      </c>
      <c r="AW67" s="150">
        <f t="shared" si="33"/>
        <v>2358</v>
      </c>
      <c r="AX67" s="344">
        <f t="shared" si="34"/>
        <v>77610.5</v>
      </c>
      <c r="AY67" s="298">
        <v>111</v>
      </c>
      <c r="AZ67" s="148">
        <v>3334</v>
      </c>
      <c r="BA67" s="339"/>
    </row>
    <row r="68" customHeight="1" spans="1:53">
      <c r="A68" s="17">
        <v>4</v>
      </c>
      <c r="B68" s="11">
        <v>44287</v>
      </c>
      <c r="C68" s="233">
        <v>0</v>
      </c>
      <c r="D68" s="13">
        <v>0</v>
      </c>
      <c r="E68" s="16">
        <v>34</v>
      </c>
      <c r="F68" s="15">
        <v>1134.4</v>
      </c>
      <c r="G68" s="12">
        <v>148</v>
      </c>
      <c r="H68" s="13">
        <v>4640.15</v>
      </c>
      <c r="I68" s="14">
        <v>437</v>
      </c>
      <c r="J68" s="15">
        <v>13671.5</v>
      </c>
      <c r="K68" s="206">
        <f t="shared" si="21"/>
        <v>619</v>
      </c>
      <c r="L68" s="15">
        <f t="shared" si="22"/>
        <v>19446.05</v>
      </c>
      <c r="M68" s="232">
        <v>76</v>
      </c>
      <c r="N68" s="13">
        <v>2003.45</v>
      </c>
      <c r="O68" s="16">
        <v>0</v>
      </c>
      <c r="P68" s="15">
        <v>0</v>
      </c>
      <c r="Q68" s="12">
        <v>508</v>
      </c>
      <c r="R68" s="13">
        <v>15954.15</v>
      </c>
      <c r="S68" s="14">
        <v>37</v>
      </c>
      <c r="T68" s="15">
        <v>1173.85</v>
      </c>
      <c r="U68" s="47">
        <f t="shared" si="35"/>
        <v>621</v>
      </c>
      <c r="V68" s="57">
        <f t="shared" si="23"/>
        <v>19131.45</v>
      </c>
      <c r="W68" s="150">
        <f t="shared" si="24"/>
        <v>1240</v>
      </c>
      <c r="X68" s="60">
        <f t="shared" si="25"/>
        <v>38577.5</v>
      </c>
      <c r="Y68" s="58">
        <v>887</v>
      </c>
      <c r="Z68" s="13">
        <v>28731.8</v>
      </c>
      <c r="AA68" s="14">
        <v>33</v>
      </c>
      <c r="AB68" s="15">
        <v>1120.8</v>
      </c>
      <c r="AC68" s="17">
        <f t="shared" si="26"/>
        <v>920</v>
      </c>
      <c r="AD68" s="60">
        <f t="shared" si="27"/>
        <v>29852.6</v>
      </c>
      <c r="AE68" s="58">
        <v>214</v>
      </c>
      <c r="AF68" s="13">
        <v>6874.05</v>
      </c>
      <c r="AG68" s="14">
        <v>638</v>
      </c>
      <c r="AH68" s="15">
        <v>20870.6</v>
      </c>
      <c r="AI68" s="17">
        <f t="shared" si="28"/>
        <v>852</v>
      </c>
      <c r="AJ68" s="60">
        <f t="shared" si="29"/>
        <v>27744.65</v>
      </c>
      <c r="AK68" s="343">
        <v>152</v>
      </c>
      <c r="AL68" s="135">
        <v>4937.95</v>
      </c>
      <c r="AM68" s="59">
        <v>10</v>
      </c>
      <c r="AN68" s="60">
        <v>343.95</v>
      </c>
      <c r="AO68" s="206">
        <f t="shared" si="36"/>
        <v>162</v>
      </c>
      <c r="AP68" s="57">
        <f t="shared" si="30"/>
        <v>5281.9</v>
      </c>
      <c r="AQ68" s="58">
        <v>134</v>
      </c>
      <c r="AR68" s="13">
        <v>4275.9</v>
      </c>
      <c r="AS68" s="14">
        <v>279</v>
      </c>
      <c r="AT68" s="138">
        <v>9186.4</v>
      </c>
      <c r="AU68" s="150">
        <f t="shared" si="31"/>
        <v>413</v>
      </c>
      <c r="AV68" s="344">
        <f t="shared" si="32"/>
        <v>13462.3</v>
      </c>
      <c r="AW68" s="150">
        <f t="shared" si="33"/>
        <v>2347</v>
      </c>
      <c r="AX68" s="344">
        <f t="shared" si="34"/>
        <v>76341.45</v>
      </c>
      <c r="AY68" s="154">
        <v>127</v>
      </c>
      <c r="AZ68" s="148">
        <v>4183.25</v>
      </c>
      <c r="BA68" s="338"/>
    </row>
    <row r="69" customHeight="1" spans="1:53">
      <c r="A69" s="17">
        <v>5</v>
      </c>
      <c r="B69" s="11">
        <v>44317</v>
      </c>
      <c r="C69" s="233">
        <v>0</v>
      </c>
      <c r="D69" s="13">
        <v>0</v>
      </c>
      <c r="E69" s="16">
        <v>32</v>
      </c>
      <c r="F69" s="15">
        <v>927.7</v>
      </c>
      <c r="G69" s="12">
        <v>49</v>
      </c>
      <c r="H69" s="13">
        <v>1543.7</v>
      </c>
      <c r="I69" s="14">
        <v>592</v>
      </c>
      <c r="J69" s="15">
        <v>18333.05</v>
      </c>
      <c r="K69" s="206">
        <f t="shared" si="21"/>
        <v>673</v>
      </c>
      <c r="L69" s="15">
        <f t="shared" si="22"/>
        <v>20804.45</v>
      </c>
      <c r="M69" s="232">
        <v>136</v>
      </c>
      <c r="N69" s="13">
        <v>3791.05</v>
      </c>
      <c r="O69" s="16">
        <v>0</v>
      </c>
      <c r="P69" s="15">
        <v>0</v>
      </c>
      <c r="Q69" s="12">
        <v>645</v>
      </c>
      <c r="R69" s="13">
        <v>20242.5</v>
      </c>
      <c r="S69" s="16">
        <v>0</v>
      </c>
      <c r="T69" s="15">
        <v>0</v>
      </c>
      <c r="U69" s="47">
        <f t="shared" si="35"/>
        <v>781</v>
      </c>
      <c r="V69" s="57">
        <f t="shared" si="23"/>
        <v>24033.55</v>
      </c>
      <c r="W69" s="150">
        <f t="shared" si="24"/>
        <v>1454</v>
      </c>
      <c r="X69" s="60">
        <f t="shared" si="25"/>
        <v>44838</v>
      </c>
      <c r="Y69" s="58">
        <v>1220</v>
      </c>
      <c r="Z69" s="13">
        <v>41631.65</v>
      </c>
      <c r="AA69" s="187">
        <v>0</v>
      </c>
      <c r="AB69" s="15">
        <v>0</v>
      </c>
      <c r="AC69" s="17">
        <f t="shared" si="26"/>
        <v>1220</v>
      </c>
      <c r="AD69" s="60">
        <f t="shared" si="27"/>
        <v>41631.65</v>
      </c>
      <c r="AE69" s="58">
        <v>74</v>
      </c>
      <c r="AF69" s="13">
        <v>2375.65</v>
      </c>
      <c r="AG69" s="14">
        <v>958</v>
      </c>
      <c r="AH69" s="15">
        <v>30830.9</v>
      </c>
      <c r="AI69" s="17">
        <f t="shared" si="28"/>
        <v>1032</v>
      </c>
      <c r="AJ69" s="60">
        <f t="shared" si="29"/>
        <v>33206.55</v>
      </c>
      <c r="AK69" s="343">
        <v>227</v>
      </c>
      <c r="AL69" s="135">
        <v>7222.85</v>
      </c>
      <c r="AM69" s="59">
        <v>0</v>
      </c>
      <c r="AN69" s="60">
        <v>0</v>
      </c>
      <c r="AO69" s="206">
        <f t="shared" si="36"/>
        <v>227</v>
      </c>
      <c r="AP69" s="57">
        <f t="shared" si="30"/>
        <v>7222.85</v>
      </c>
      <c r="AQ69" s="58">
        <v>48</v>
      </c>
      <c r="AR69" s="13">
        <v>1529.5</v>
      </c>
      <c r="AS69" s="14">
        <v>389</v>
      </c>
      <c r="AT69" s="138">
        <v>12371.1</v>
      </c>
      <c r="AU69" s="150">
        <f t="shared" si="31"/>
        <v>437</v>
      </c>
      <c r="AV69" s="344">
        <f t="shared" si="32"/>
        <v>13900.6</v>
      </c>
      <c r="AW69" s="150">
        <f t="shared" si="33"/>
        <v>2916</v>
      </c>
      <c r="AX69" s="344">
        <f t="shared" si="34"/>
        <v>95961.65</v>
      </c>
      <c r="AY69" s="298">
        <v>196</v>
      </c>
      <c r="AZ69" s="148">
        <v>6088.6</v>
      </c>
      <c r="BA69" s="338"/>
    </row>
    <row r="70" customHeight="1" spans="1:53">
      <c r="A70" s="17">
        <v>6</v>
      </c>
      <c r="B70" s="11">
        <v>44348</v>
      </c>
      <c r="C70" s="233">
        <v>0</v>
      </c>
      <c r="D70" s="13">
        <v>0</v>
      </c>
      <c r="E70" s="16">
        <v>0</v>
      </c>
      <c r="F70" s="15">
        <v>0</v>
      </c>
      <c r="G70" s="47">
        <v>0</v>
      </c>
      <c r="H70" s="13">
        <v>0</v>
      </c>
      <c r="I70" s="14">
        <v>386</v>
      </c>
      <c r="J70" s="15">
        <v>11941.8</v>
      </c>
      <c r="K70" s="206">
        <f t="shared" si="21"/>
        <v>386</v>
      </c>
      <c r="L70" s="15">
        <f t="shared" si="22"/>
        <v>11941.8</v>
      </c>
      <c r="M70" s="233">
        <v>0</v>
      </c>
      <c r="N70" s="13">
        <v>0</v>
      </c>
      <c r="O70" s="16">
        <v>0</v>
      </c>
      <c r="P70" s="15">
        <v>0</v>
      </c>
      <c r="Q70" s="12">
        <v>101</v>
      </c>
      <c r="R70" s="13">
        <v>3170.95</v>
      </c>
      <c r="S70" s="14">
        <v>296</v>
      </c>
      <c r="T70" s="15">
        <v>9266.9</v>
      </c>
      <c r="U70" s="47">
        <f t="shared" si="35"/>
        <v>397</v>
      </c>
      <c r="V70" s="57">
        <f t="shared" si="23"/>
        <v>12437.85</v>
      </c>
      <c r="W70" s="150">
        <f t="shared" si="24"/>
        <v>783</v>
      </c>
      <c r="X70" s="60">
        <f t="shared" si="25"/>
        <v>24379.65</v>
      </c>
      <c r="Y70" s="58">
        <v>117</v>
      </c>
      <c r="Z70" s="13">
        <v>3885.85</v>
      </c>
      <c r="AA70" s="14">
        <v>427</v>
      </c>
      <c r="AB70" s="15">
        <v>14902.65</v>
      </c>
      <c r="AC70" s="17">
        <f t="shared" si="26"/>
        <v>544</v>
      </c>
      <c r="AD70" s="60">
        <f t="shared" si="27"/>
        <v>18788.5</v>
      </c>
      <c r="AE70" s="233">
        <v>0</v>
      </c>
      <c r="AF70" s="49">
        <v>0</v>
      </c>
      <c r="AG70" s="14">
        <v>531</v>
      </c>
      <c r="AH70" s="15">
        <v>17243.55</v>
      </c>
      <c r="AI70" s="17">
        <f t="shared" si="28"/>
        <v>531</v>
      </c>
      <c r="AJ70" s="60">
        <f t="shared" si="29"/>
        <v>17243.55</v>
      </c>
      <c r="AK70" s="343">
        <v>37</v>
      </c>
      <c r="AL70" s="135">
        <v>1200.15</v>
      </c>
      <c r="AM70" s="59">
        <v>148</v>
      </c>
      <c r="AN70" s="60">
        <v>4867.5</v>
      </c>
      <c r="AO70" s="206">
        <f t="shared" si="36"/>
        <v>185</v>
      </c>
      <c r="AP70" s="57">
        <f t="shared" si="30"/>
        <v>6067.65</v>
      </c>
      <c r="AQ70" s="232">
        <v>0</v>
      </c>
      <c r="AR70" s="13">
        <v>0</v>
      </c>
      <c r="AS70" s="14">
        <v>403</v>
      </c>
      <c r="AT70" s="138">
        <v>12827.9</v>
      </c>
      <c r="AU70" s="150">
        <f t="shared" si="31"/>
        <v>403</v>
      </c>
      <c r="AV70" s="344">
        <f t="shared" si="32"/>
        <v>12827.9</v>
      </c>
      <c r="AW70" s="150">
        <f t="shared" si="33"/>
        <v>1663</v>
      </c>
      <c r="AX70" s="344">
        <f t="shared" si="34"/>
        <v>54927.6</v>
      </c>
      <c r="AY70" s="154">
        <v>144</v>
      </c>
      <c r="AZ70" s="148">
        <v>4500.4</v>
      </c>
      <c r="BA70" s="338"/>
    </row>
    <row r="71" customHeight="1" spans="1:53">
      <c r="A71" s="17">
        <v>7</v>
      </c>
      <c r="B71" s="11">
        <v>44378</v>
      </c>
      <c r="C71" s="233">
        <v>0</v>
      </c>
      <c r="D71" s="13">
        <v>0</v>
      </c>
      <c r="E71" s="16">
        <v>199</v>
      </c>
      <c r="F71" s="15">
        <v>5729.45</v>
      </c>
      <c r="G71" s="12">
        <v>141</v>
      </c>
      <c r="H71" s="13">
        <v>4414.9</v>
      </c>
      <c r="I71" s="14">
        <v>536</v>
      </c>
      <c r="J71" s="15">
        <v>16815.6</v>
      </c>
      <c r="K71" s="206">
        <f t="shared" si="21"/>
        <v>876</v>
      </c>
      <c r="L71" s="15">
        <f t="shared" si="22"/>
        <v>26959.95</v>
      </c>
      <c r="M71" s="232">
        <v>93</v>
      </c>
      <c r="N71" s="13">
        <v>2276</v>
      </c>
      <c r="O71" s="16">
        <v>0</v>
      </c>
      <c r="P71" s="15">
        <v>0</v>
      </c>
      <c r="Q71" s="12">
        <v>658</v>
      </c>
      <c r="R71" s="13">
        <v>20605.95</v>
      </c>
      <c r="S71" s="14">
        <v>62</v>
      </c>
      <c r="T71" s="15">
        <v>1927.45</v>
      </c>
      <c r="U71" s="47">
        <f t="shared" si="35"/>
        <v>813</v>
      </c>
      <c r="V71" s="57">
        <f t="shared" si="23"/>
        <v>24809.4</v>
      </c>
      <c r="W71" s="150">
        <f t="shared" si="24"/>
        <v>1689</v>
      </c>
      <c r="X71" s="60">
        <f t="shared" si="25"/>
        <v>51769.35</v>
      </c>
      <c r="Y71" s="58">
        <v>1092</v>
      </c>
      <c r="Z71" s="13">
        <v>35939.3</v>
      </c>
      <c r="AA71" s="14">
        <v>95</v>
      </c>
      <c r="AB71" s="15">
        <v>3092.15</v>
      </c>
      <c r="AC71" s="17">
        <f t="shared" si="26"/>
        <v>1187</v>
      </c>
      <c r="AD71" s="60">
        <f t="shared" si="27"/>
        <v>39031.45</v>
      </c>
      <c r="AE71" s="58">
        <v>161</v>
      </c>
      <c r="AF71" s="13">
        <v>5102</v>
      </c>
      <c r="AG71" s="14">
        <v>856</v>
      </c>
      <c r="AH71" s="15">
        <v>27647.3</v>
      </c>
      <c r="AI71" s="17">
        <f t="shared" si="28"/>
        <v>1017</v>
      </c>
      <c r="AJ71" s="60">
        <f t="shared" si="29"/>
        <v>32749.3</v>
      </c>
      <c r="AK71" s="343">
        <v>242</v>
      </c>
      <c r="AL71" s="135">
        <v>7666.9</v>
      </c>
      <c r="AM71" s="59">
        <v>32</v>
      </c>
      <c r="AN71" s="60">
        <v>1047.6</v>
      </c>
      <c r="AO71" s="206">
        <f t="shared" si="36"/>
        <v>274</v>
      </c>
      <c r="AP71" s="57">
        <f t="shared" si="30"/>
        <v>8714.5</v>
      </c>
      <c r="AQ71" s="58">
        <v>104</v>
      </c>
      <c r="AR71" s="13">
        <v>3268.95</v>
      </c>
      <c r="AS71" s="14">
        <v>358</v>
      </c>
      <c r="AT71" s="138">
        <v>11718.85</v>
      </c>
      <c r="AU71" s="150">
        <f t="shared" si="31"/>
        <v>462</v>
      </c>
      <c r="AV71" s="344">
        <f t="shared" si="32"/>
        <v>14987.8</v>
      </c>
      <c r="AW71" s="150">
        <f t="shared" si="33"/>
        <v>2940</v>
      </c>
      <c r="AX71" s="344">
        <f t="shared" si="34"/>
        <v>95483.05</v>
      </c>
      <c r="AY71" s="154">
        <v>247</v>
      </c>
      <c r="AZ71" s="148">
        <v>7770.2</v>
      </c>
      <c r="BA71" s="338"/>
    </row>
    <row r="72" customHeight="1" spans="1:53">
      <c r="A72" s="17">
        <v>8</v>
      </c>
      <c r="B72" s="11">
        <v>44409</v>
      </c>
      <c r="C72" s="233">
        <v>0</v>
      </c>
      <c r="D72" s="13">
        <v>0</v>
      </c>
      <c r="E72" s="16">
        <v>263</v>
      </c>
      <c r="F72" s="15">
        <v>7156.85</v>
      </c>
      <c r="G72" s="47">
        <v>0</v>
      </c>
      <c r="H72" s="13">
        <v>0</v>
      </c>
      <c r="I72" s="14">
        <v>758</v>
      </c>
      <c r="J72" s="15">
        <v>23708.65</v>
      </c>
      <c r="K72" s="206">
        <f t="shared" si="21"/>
        <v>1021</v>
      </c>
      <c r="L72" s="15">
        <f t="shared" si="22"/>
        <v>30865.5</v>
      </c>
      <c r="M72" s="232">
        <v>379</v>
      </c>
      <c r="N72" s="13">
        <v>9587.25</v>
      </c>
      <c r="O72" s="16">
        <v>0</v>
      </c>
      <c r="P72" s="15">
        <v>0</v>
      </c>
      <c r="Q72" s="12">
        <v>646</v>
      </c>
      <c r="R72" s="13">
        <v>20275.75</v>
      </c>
      <c r="S72" s="16">
        <v>0</v>
      </c>
      <c r="T72" s="15">
        <v>0</v>
      </c>
      <c r="U72" s="47">
        <f t="shared" si="35"/>
        <v>1025</v>
      </c>
      <c r="V72" s="57">
        <f t="shared" si="23"/>
        <v>29863</v>
      </c>
      <c r="W72" s="150">
        <f t="shared" si="24"/>
        <v>2046</v>
      </c>
      <c r="X72" s="60">
        <f t="shared" si="25"/>
        <v>60728.5</v>
      </c>
      <c r="Y72" s="58">
        <v>999</v>
      </c>
      <c r="Z72" s="13">
        <v>32493.1</v>
      </c>
      <c r="AA72" s="187">
        <v>0</v>
      </c>
      <c r="AB72" s="15">
        <v>0</v>
      </c>
      <c r="AC72" s="17">
        <f t="shared" si="26"/>
        <v>999</v>
      </c>
      <c r="AD72" s="60">
        <f t="shared" si="27"/>
        <v>32493.1</v>
      </c>
      <c r="AE72" s="233">
        <v>0</v>
      </c>
      <c r="AF72" s="49">
        <v>0</v>
      </c>
      <c r="AG72" s="14">
        <v>879</v>
      </c>
      <c r="AH72" s="15">
        <v>29121.65</v>
      </c>
      <c r="AI72" s="17">
        <f t="shared" si="28"/>
        <v>879</v>
      </c>
      <c r="AJ72" s="60">
        <f t="shared" si="29"/>
        <v>29121.65</v>
      </c>
      <c r="AK72" s="343">
        <v>230</v>
      </c>
      <c r="AL72" s="135">
        <v>7351.05</v>
      </c>
      <c r="AM72" s="59">
        <v>0</v>
      </c>
      <c r="AN72" s="60">
        <v>0</v>
      </c>
      <c r="AO72" s="206">
        <f t="shared" si="36"/>
        <v>230</v>
      </c>
      <c r="AP72" s="57">
        <f t="shared" si="30"/>
        <v>7351.05</v>
      </c>
      <c r="AQ72" s="232">
        <v>0</v>
      </c>
      <c r="AR72" s="13">
        <v>0</v>
      </c>
      <c r="AS72" s="14">
        <v>388</v>
      </c>
      <c r="AT72" s="138">
        <v>12812.2</v>
      </c>
      <c r="AU72" s="150">
        <f t="shared" si="31"/>
        <v>388</v>
      </c>
      <c r="AV72" s="344">
        <f t="shared" si="32"/>
        <v>12812.2</v>
      </c>
      <c r="AW72" s="150">
        <f t="shared" si="33"/>
        <v>2496</v>
      </c>
      <c r="AX72" s="344">
        <f t="shared" si="34"/>
        <v>81778</v>
      </c>
      <c r="AY72" s="154">
        <v>273</v>
      </c>
      <c r="AZ72" s="148">
        <v>8573.95</v>
      </c>
      <c r="BA72" s="338"/>
    </row>
    <row r="73" customHeight="1" spans="1:53">
      <c r="A73" s="17">
        <v>9</v>
      </c>
      <c r="B73" s="11">
        <v>44440</v>
      </c>
      <c r="C73" s="233">
        <v>0</v>
      </c>
      <c r="D73" s="13">
        <v>0</v>
      </c>
      <c r="E73" s="16">
        <v>0</v>
      </c>
      <c r="F73" s="15">
        <v>0</v>
      </c>
      <c r="G73" s="47">
        <v>0</v>
      </c>
      <c r="H73" s="13">
        <v>0</v>
      </c>
      <c r="I73" s="16">
        <v>549</v>
      </c>
      <c r="J73" s="15">
        <v>17356.05</v>
      </c>
      <c r="K73" s="206">
        <f t="shared" si="21"/>
        <v>549</v>
      </c>
      <c r="L73" s="15">
        <f t="shared" si="22"/>
        <v>17356.05</v>
      </c>
      <c r="M73" s="233">
        <v>0</v>
      </c>
      <c r="N73" s="13">
        <v>0</v>
      </c>
      <c r="O73" s="16">
        <v>0</v>
      </c>
      <c r="P73" s="15">
        <v>0</v>
      </c>
      <c r="Q73" s="47">
        <v>550</v>
      </c>
      <c r="R73" s="13">
        <v>17378.35</v>
      </c>
      <c r="S73" s="16">
        <v>0</v>
      </c>
      <c r="T73" s="15">
        <v>0</v>
      </c>
      <c r="U73" s="47">
        <f t="shared" si="35"/>
        <v>550</v>
      </c>
      <c r="V73" s="57">
        <f t="shared" si="23"/>
        <v>17378.35</v>
      </c>
      <c r="W73" s="150">
        <f t="shared" si="24"/>
        <v>1099</v>
      </c>
      <c r="X73" s="60">
        <f t="shared" si="25"/>
        <v>34734.4</v>
      </c>
      <c r="Y73" s="233">
        <v>922</v>
      </c>
      <c r="Z73" s="49">
        <v>28573.45</v>
      </c>
      <c r="AA73" s="187">
        <v>0</v>
      </c>
      <c r="AB73" s="15">
        <v>0</v>
      </c>
      <c r="AC73" s="17">
        <f t="shared" si="26"/>
        <v>922</v>
      </c>
      <c r="AD73" s="60">
        <f t="shared" si="27"/>
        <v>28573.45</v>
      </c>
      <c r="AE73" s="233">
        <v>0</v>
      </c>
      <c r="AF73" s="49">
        <v>0</v>
      </c>
      <c r="AG73" s="187">
        <v>671</v>
      </c>
      <c r="AH73" s="45">
        <v>21472.75</v>
      </c>
      <c r="AI73" s="17">
        <f t="shared" si="28"/>
        <v>671</v>
      </c>
      <c r="AJ73" s="60">
        <f t="shared" si="29"/>
        <v>21472.75</v>
      </c>
      <c r="AK73" s="343">
        <v>240</v>
      </c>
      <c r="AL73" s="105">
        <v>7438.5</v>
      </c>
      <c r="AM73" s="59">
        <v>0</v>
      </c>
      <c r="AN73" s="60">
        <v>0</v>
      </c>
      <c r="AO73" s="206">
        <f t="shared" si="36"/>
        <v>240</v>
      </c>
      <c r="AP73" s="57">
        <f t="shared" si="30"/>
        <v>7438.5</v>
      </c>
      <c r="AQ73" s="232">
        <v>0</v>
      </c>
      <c r="AR73" s="13">
        <v>0</v>
      </c>
      <c r="AS73" s="16">
        <v>457</v>
      </c>
      <c r="AT73" s="322">
        <v>14287.6</v>
      </c>
      <c r="AU73" s="150">
        <f t="shared" si="31"/>
        <v>457</v>
      </c>
      <c r="AV73" s="344">
        <f t="shared" si="32"/>
        <v>14287.6</v>
      </c>
      <c r="AW73" s="150">
        <f t="shared" si="33"/>
        <v>2290</v>
      </c>
      <c r="AX73" s="344">
        <f t="shared" si="34"/>
        <v>71772.3</v>
      </c>
      <c r="AY73" s="154">
        <v>181</v>
      </c>
      <c r="AZ73" s="148">
        <v>5572.3</v>
      </c>
      <c r="BA73" s="338"/>
    </row>
    <row r="74" customHeight="1" spans="1:53">
      <c r="A74" s="17">
        <v>10</v>
      </c>
      <c r="B74" s="11">
        <v>44470</v>
      </c>
      <c r="C74" s="233">
        <v>0</v>
      </c>
      <c r="D74" s="13">
        <v>0</v>
      </c>
      <c r="E74" s="16">
        <v>8</v>
      </c>
      <c r="F74" s="15">
        <v>285.55</v>
      </c>
      <c r="G74" s="47">
        <v>0</v>
      </c>
      <c r="H74" s="13">
        <v>0</v>
      </c>
      <c r="I74" s="16">
        <v>602</v>
      </c>
      <c r="J74" s="15">
        <v>18624.6</v>
      </c>
      <c r="K74" s="206">
        <f t="shared" si="21"/>
        <v>610</v>
      </c>
      <c r="L74" s="15">
        <f t="shared" si="22"/>
        <v>18910.15</v>
      </c>
      <c r="M74" s="233">
        <v>0</v>
      </c>
      <c r="N74" s="13">
        <v>0</v>
      </c>
      <c r="O74" s="16">
        <v>0</v>
      </c>
      <c r="P74" s="15">
        <v>0</v>
      </c>
      <c r="Q74" s="47">
        <v>533</v>
      </c>
      <c r="R74" s="13">
        <v>16450.6</v>
      </c>
      <c r="S74" s="16">
        <v>104</v>
      </c>
      <c r="T74" s="15">
        <v>3217.45</v>
      </c>
      <c r="U74" s="47">
        <f t="shared" si="35"/>
        <v>637</v>
      </c>
      <c r="V74" s="57">
        <f t="shared" si="23"/>
        <v>19668.05</v>
      </c>
      <c r="W74" s="150">
        <f t="shared" si="24"/>
        <v>1247</v>
      </c>
      <c r="X74" s="60">
        <f t="shared" si="25"/>
        <v>38578.2</v>
      </c>
      <c r="Y74" s="233">
        <v>1160</v>
      </c>
      <c r="Z74" s="13">
        <v>36330.5</v>
      </c>
      <c r="AA74" s="187">
        <v>166</v>
      </c>
      <c r="AB74" s="15">
        <v>5230.6</v>
      </c>
      <c r="AC74" s="17">
        <f t="shared" si="26"/>
        <v>1326</v>
      </c>
      <c r="AD74" s="60">
        <f t="shared" si="27"/>
        <v>41561.1</v>
      </c>
      <c r="AE74" s="233">
        <v>0</v>
      </c>
      <c r="AF74" s="49">
        <v>0</v>
      </c>
      <c r="AG74" s="187">
        <v>1150</v>
      </c>
      <c r="AH74" s="15">
        <v>36318.25</v>
      </c>
      <c r="AI74" s="17">
        <f t="shared" si="28"/>
        <v>1150</v>
      </c>
      <c r="AJ74" s="60">
        <f t="shared" si="29"/>
        <v>36318.25</v>
      </c>
      <c r="AK74" s="343">
        <v>232</v>
      </c>
      <c r="AL74" s="135">
        <v>7269.55</v>
      </c>
      <c r="AM74" s="59">
        <v>55</v>
      </c>
      <c r="AN74" s="60">
        <v>1740.5</v>
      </c>
      <c r="AO74" s="206">
        <f t="shared" si="36"/>
        <v>287</v>
      </c>
      <c r="AP74" s="57">
        <f t="shared" si="30"/>
        <v>9010.05</v>
      </c>
      <c r="AQ74" s="232">
        <v>10</v>
      </c>
      <c r="AR74" s="13">
        <v>315.1</v>
      </c>
      <c r="AS74" s="16">
        <v>549</v>
      </c>
      <c r="AT74" s="138">
        <v>17107.35</v>
      </c>
      <c r="AU74" s="150">
        <f t="shared" si="31"/>
        <v>559</v>
      </c>
      <c r="AV74" s="344">
        <f t="shared" si="32"/>
        <v>17422.45</v>
      </c>
      <c r="AW74" s="150">
        <f t="shared" si="33"/>
        <v>3322</v>
      </c>
      <c r="AX74" s="344">
        <f t="shared" si="34"/>
        <v>104311.85</v>
      </c>
      <c r="AY74" s="298">
        <v>168</v>
      </c>
      <c r="AZ74" s="148">
        <v>5211.85</v>
      </c>
      <c r="BA74" s="338"/>
    </row>
    <row r="75" customHeight="1" spans="1:53">
      <c r="A75" s="17">
        <v>11</v>
      </c>
      <c r="B75" s="11">
        <v>44501</v>
      </c>
      <c r="C75" s="233">
        <v>6</v>
      </c>
      <c r="D75" s="13">
        <v>163.8</v>
      </c>
      <c r="E75" s="16">
        <v>264</v>
      </c>
      <c r="F75" s="15">
        <v>7955.3</v>
      </c>
      <c r="G75" s="47">
        <v>18</v>
      </c>
      <c r="H75" s="13">
        <v>571.65</v>
      </c>
      <c r="I75" s="16">
        <v>714</v>
      </c>
      <c r="J75" s="15">
        <v>22446.1</v>
      </c>
      <c r="K75" s="206">
        <f t="shared" si="21"/>
        <v>1002</v>
      </c>
      <c r="L75" s="15">
        <f t="shared" si="22"/>
        <v>31136.85</v>
      </c>
      <c r="M75" s="233">
        <v>414</v>
      </c>
      <c r="N75" s="13">
        <v>10872.2</v>
      </c>
      <c r="O75" s="16">
        <v>0</v>
      </c>
      <c r="P75" s="15">
        <v>0</v>
      </c>
      <c r="Q75" s="47">
        <v>652</v>
      </c>
      <c r="R75" s="13">
        <v>20194.35</v>
      </c>
      <c r="S75" s="16">
        <v>0</v>
      </c>
      <c r="T75" s="15">
        <v>0</v>
      </c>
      <c r="U75" s="47">
        <f t="shared" si="35"/>
        <v>1066</v>
      </c>
      <c r="V75" s="57">
        <f t="shared" si="23"/>
        <v>31066.55</v>
      </c>
      <c r="W75" s="150">
        <f t="shared" si="24"/>
        <v>2068</v>
      </c>
      <c r="X75" s="60">
        <f t="shared" si="25"/>
        <v>62203.4</v>
      </c>
      <c r="Y75" s="233">
        <v>1557</v>
      </c>
      <c r="Z75" s="13">
        <v>49827.6</v>
      </c>
      <c r="AA75" s="187">
        <v>0</v>
      </c>
      <c r="AB75" s="15">
        <v>0</v>
      </c>
      <c r="AC75" s="17">
        <f t="shared" si="26"/>
        <v>1557</v>
      </c>
      <c r="AD75" s="60">
        <f t="shared" si="27"/>
        <v>49827.6</v>
      </c>
      <c r="AE75" s="233">
        <v>24</v>
      </c>
      <c r="AF75" s="13">
        <v>756.2</v>
      </c>
      <c r="AG75" s="187">
        <v>1292</v>
      </c>
      <c r="AH75" s="15">
        <v>41876.1</v>
      </c>
      <c r="AI75" s="17">
        <f t="shared" si="28"/>
        <v>1316</v>
      </c>
      <c r="AJ75" s="60">
        <f t="shared" si="29"/>
        <v>42632.3</v>
      </c>
      <c r="AK75" s="343">
        <v>287</v>
      </c>
      <c r="AL75" s="135">
        <v>9155.75</v>
      </c>
      <c r="AM75" s="59">
        <v>0</v>
      </c>
      <c r="AN75" s="60">
        <v>0</v>
      </c>
      <c r="AO75" s="206">
        <f t="shared" si="36"/>
        <v>287</v>
      </c>
      <c r="AP75" s="57">
        <f t="shared" si="30"/>
        <v>9155.75</v>
      </c>
      <c r="AQ75" s="232">
        <v>19</v>
      </c>
      <c r="AR75" s="13">
        <v>595.4</v>
      </c>
      <c r="AS75" s="16">
        <v>496</v>
      </c>
      <c r="AT75" s="138">
        <v>15888.35</v>
      </c>
      <c r="AU75" s="150">
        <f t="shared" si="31"/>
        <v>515</v>
      </c>
      <c r="AV75" s="344">
        <f t="shared" si="32"/>
        <v>16483.75</v>
      </c>
      <c r="AW75" s="150">
        <f t="shared" si="33"/>
        <v>3675</v>
      </c>
      <c r="AX75" s="344">
        <f t="shared" si="34"/>
        <v>118099.4</v>
      </c>
      <c r="AY75" s="298">
        <v>233</v>
      </c>
      <c r="AZ75" s="148">
        <v>7335.95</v>
      </c>
      <c r="BA75" s="338"/>
    </row>
    <row r="76" customHeight="1" spans="1:53">
      <c r="A76" s="17">
        <v>12</v>
      </c>
      <c r="B76" s="11">
        <v>44531</v>
      </c>
      <c r="C76" s="233">
        <v>0</v>
      </c>
      <c r="D76" s="13">
        <v>0</v>
      </c>
      <c r="E76" s="16">
        <v>360</v>
      </c>
      <c r="F76" s="15">
        <v>12016.9</v>
      </c>
      <c r="G76" s="47">
        <v>75</v>
      </c>
      <c r="H76" s="13">
        <v>2328.85</v>
      </c>
      <c r="I76" s="16">
        <v>587</v>
      </c>
      <c r="J76" s="15">
        <v>18518.35</v>
      </c>
      <c r="K76" s="206">
        <f t="shared" si="21"/>
        <v>1022</v>
      </c>
      <c r="L76" s="15">
        <f t="shared" si="22"/>
        <v>32864.1</v>
      </c>
      <c r="M76" s="233">
        <v>585</v>
      </c>
      <c r="N76" s="13">
        <v>14780.2</v>
      </c>
      <c r="O76" s="16">
        <v>0</v>
      </c>
      <c r="P76" s="15">
        <v>0</v>
      </c>
      <c r="Q76" s="47">
        <v>466</v>
      </c>
      <c r="R76" s="13">
        <v>14489.85</v>
      </c>
      <c r="S76" s="16">
        <v>90</v>
      </c>
      <c r="T76" s="15">
        <v>2821.9</v>
      </c>
      <c r="U76" s="47">
        <f t="shared" si="35"/>
        <v>1141</v>
      </c>
      <c r="V76" s="57">
        <f t="shared" si="23"/>
        <v>32091.95</v>
      </c>
      <c r="W76" s="150">
        <f t="shared" si="24"/>
        <v>2163</v>
      </c>
      <c r="X76" s="60">
        <f t="shared" si="25"/>
        <v>64956.05</v>
      </c>
      <c r="Y76" s="233">
        <v>1209</v>
      </c>
      <c r="Z76" s="13">
        <v>39351.75</v>
      </c>
      <c r="AA76" s="187">
        <v>108</v>
      </c>
      <c r="AB76" s="15">
        <v>3607.15</v>
      </c>
      <c r="AC76" s="17">
        <f t="shared" si="26"/>
        <v>1317</v>
      </c>
      <c r="AD76" s="60">
        <f t="shared" si="27"/>
        <v>42958.9</v>
      </c>
      <c r="AE76" s="233">
        <v>99</v>
      </c>
      <c r="AF76" s="13">
        <v>3274.65</v>
      </c>
      <c r="AG76" s="187">
        <v>925</v>
      </c>
      <c r="AH76" s="15">
        <v>31226.5</v>
      </c>
      <c r="AI76" s="17">
        <f t="shared" si="28"/>
        <v>1024</v>
      </c>
      <c r="AJ76" s="60">
        <f t="shared" si="29"/>
        <v>34501.15</v>
      </c>
      <c r="AK76" s="343">
        <v>226</v>
      </c>
      <c r="AL76" s="135">
        <v>7304.5</v>
      </c>
      <c r="AM76" s="59">
        <v>52</v>
      </c>
      <c r="AN76" s="60">
        <v>1712</v>
      </c>
      <c r="AO76" s="206">
        <f t="shared" si="36"/>
        <v>278</v>
      </c>
      <c r="AP76" s="57">
        <f t="shared" si="30"/>
        <v>9016.5</v>
      </c>
      <c r="AQ76" s="232">
        <v>62</v>
      </c>
      <c r="AR76" s="13">
        <v>2005.7</v>
      </c>
      <c r="AS76" s="16">
        <v>472</v>
      </c>
      <c r="AT76" s="138">
        <v>15546.05</v>
      </c>
      <c r="AU76" s="150">
        <f t="shared" si="31"/>
        <v>534</v>
      </c>
      <c r="AV76" s="344">
        <f t="shared" si="32"/>
        <v>17551.75</v>
      </c>
      <c r="AW76" s="150">
        <f t="shared" si="33"/>
        <v>3153</v>
      </c>
      <c r="AX76" s="344">
        <f t="shared" si="34"/>
        <v>104028.3</v>
      </c>
      <c r="AY76" s="298">
        <v>266</v>
      </c>
      <c r="AZ76" s="148">
        <v>8370.55</v>
      </c>
      <c r="BA76" s="338"/>
    </row>
    <row r="77" customHeight="1" spans="1:53">
      <c r="A77" s="20"/>
      <c r="B77" s="21" t="s">
        <v>25</v>
      </c>
      <c r="C77" s="62">
        <f t="shared" ref="C77:G77" si="37">SUM(C65:C76)</f>
        <v>25</v>
      </c>
      <c r="D77" s="22">
        <f t="shared" si="37"/>
        <v>822.1</v>
      </c>
      <c r="E77" s="23">
        <f t="shared" si="37"/>
        <v>1478</v>
      </c>
      <c r="F77" s="24">
        <f t="shared" si="37"/>
        <v>45490.25</v>
      </c>
      <c r="G77" s="20">
        <f t="shared" si="37"/>
        <v>749</v>
      </c>
      <c r="H77" s="22">
        <f t="shared" ref="G77:S77" si="38">SUM(H65:H76)</f>
        <v>23469.65</v>
      </c>
      <c r="I77" s="23">
        <f t="shared" si="38"/>
        <v>6562</v>
      </c>
      <c r="J77" s="24">
        <f t="shared" si="38"/>
        <v>205114.45</v>
      </c>
      <c r="K77" s="207">
        <f t="shared" si="38"/>
        <v>8814</v>
      </c>
      <c r="L77" s="24">
        <f t="shared" si="38"/>
        <v>274896.45</v>
      </c>
      <c r="M77" s="62">
        <f t="shared" si="38"/>
        <v>2390</v>
      </c>
      <c r="N77" s="22">
        <f t="shared" si="38"/>
        <v>61169.25</v>
      </c>
      <c r="O77" s="23">
        <f t="shared" si="38"/>
        <v>158</v>
      </c>
      <c r="P77" s="24">
        <f t="shared" si="38"/>
        <v>4017.8</v>
      </c>
      <c r="Q77" s="20">
        <f t="shared" si="38"/>
        <v>5627</v>
      </c>
      <c r="R77" s="22">
        <f t="shared" si="38"/>
        <v>175136.65</v>
      </c>
      <c r="S77" s="23">
        <f t="shared" si="38"/>
        <v>1065</v>
      </c>
      <c r="T77" s="24">
        <f t="shared" ref="T77:AP77" si="39">SUM(T65:T76)</f>
        <v>32636.05</v>
      </c>
      <c r="U77" s="20">
        <f t="shared" si="39"/>
        <v>9240</v>
      </c>
      <c r="V77" s="61">
        <f t="shared" si="39"/>
        <v>272959.75</v>
      </c>
      <c r="W77" s="151">
        <f t="shared" si="39"/>
        <v>18054</v>
      </c>
      <c r="X77" s="24">
        <f t="shared" si="39"/>
        <v>547856.2</v>
      </c>
      <c r="Y77" s="62">
        <f t="shared" si="39"/>
        <v>11415</v>
      </c>
      <c r="Z77" s="63">
        <f t="shared" si="39"/>
        <v>369222.2</v>
      </c>
      <c r="AA77" s="50">
        <f t="shared" si="39"/>
        <v>1726</v>
      </c>
      <c r="AB77" s="24">
        <f t="shared" si="39"/>
        <v>57987.35</v>
      </c>
      <c r="AC77" s="20">
        <f t="shared" si="39"/>
        <v>13141</v>
      </c>
      <c r="AD77" s="24">
        <f t="shared" si="39"/>
        <v>427209.55</v>
      </c>
      <c r="AE77" s="62">
        <f t="shared" si="39"/>
        <v>907</v>
      </c>
      <c r="AF77" s="63">
        <f t="shared" si="39"/>
        <v>29241.25</v>
      </c>
      <c r="AG77" s="50">
        <f t="shared" si="39"/>
        <v>10787</v>
      </c>
      <c r="AH77" s="24">
        <f t="shared" si="39"/>
        <v>359056.8</v>
      </c>
      <c r="AI77" s="20">
        <f t="shared" si="39"/>
        <v>11694</v>
      </c>
      <c r="AJ77" s="24">
        <f t="shared" si="39"/>
        <v>388298.05</v>
      </c>
      <c r="AK77" s="345">
        <f t="shared" si="39"/>
        <v>1873</v>
      </c>
      <c r="AL77" s="22">
        <f t="shared" si="39"/>
        <v>59547.2</v>
      </c>
      <c r="AM77" s="23">
        <f t="shared" si="39"/>
        <v>297</v>
      </c>
      <c r="AN77" s="24">
        <f t="shared" si="39"/>
        <v>9711.55</v>
      </c>
      <c r="AO77" s="368">
        <f t="shared" si="39"/>
        <v>2170</v>
      </c>
      <c r="AP77" s="61">
        <f t="shared" si="39"/>
        <v>69258.75</v>
      </c>
      <c r="AQ77" s="345">
        <f t="shared" ref="AQ77:AZ77" si="40">SUM(AQ65:AQ76)</f>
        <v>1241</v>
      </c>
      <c r="AR77" s="22">
        <f t="shared" si="40"/>
        <v>39608.9</v>
      </c>
      <c r="AS77" s="22">
        <f t="shared" si="40"/>
        <v>4317</v>
      </c>
      <c r="AT77" s="136">
        <f t="shared" si="40"/>
        <v>139149</v>
      </c>
      <c r="AU77" s="346">
        <f t="shared" si="40"/>
        <v>5558</v>
      </c>
      <c r="AV77" s="347">
        <f t="shared" si="40"/>
        <v>178757.9</v>
      </c>
      <c r="AW77" s="151">
        <f t="shared" si="40"/>
        <v>32563</v>
      </c>
      <c r="AX77" s="61">
        <f t="shared" si="40"/>
        <v>1063524.25</v>
      </c>
      <c r="AY77" s="155">
        <f t="shared" si="40"/>
        <v>2303</v>
      </c>
      <c r="AZ77" s="149">
        <f t="shared" si="40"/>
        <v>72326.45</v>
      </c>
      <c r="BA77" s="340"/>
    </row>
  </sheetData>
  <mergeCells count="85">
    <mergeCell ref="A1:N1"/>
    <mergeCell ref="C2:D2"/>
    <mergeCell ref="E2:F2"/>
    <mergeCell ref="G2:H2"/>
    <mergeCell ref="I2:J2"/>
    <mergeCell ref="K2:L2"/>
    <mergeCell ref="M2:N2"/>
    <mergeCell ref="A11:S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28:P28"/>
    <mergeCell ref="C29:D29"/>
    <mergeCell ref="E29:F29"/>
    <mergeCell ref="G29:H29"/>
    <mergeCell ref="I29:J29"/>
    <mergeCell ref="K29:L29"/>
    <mergeCell ref="M29:N29"/>
    <mergeCell ref="O29:P29"/>
    <mergeCell ref="Q29:R29"/>
    <mergeCell ref="A45:P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62:BA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A2:A3"/>
    <mergeCell ref="A12:A13"/>
    <mergeCell ref="A29:A30"/>
    <mergeCell ref="A46:A47"/>
    <mergeCell ref="A63:A64"/>
    <mergeCell ref="B2:B3"/>
    <mergeCell ref="B12:B13"/>
    <mergeCell ref="B29:B30"/>
    <mergeCell ref="B46:B47"/>
    <mergeCell ref="B63:B64"/>
    <mergeCell ref="S2:S3"/>
    <mergeCell ref="S29:S30"/>
    <mergeCell ref="AC12:AC13"/>
    <mergeCell ref="AC46:AC47"/>
    <mergeCell ref="BA63:BA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zoomScale="90" zoomScaleNormal="90" topLeftCell="E17" workbookViewId="0">
      <selection activeCell="R33" sqref="R33"/>
    </sheetView>
  </sheetViews>
  <sheetFormatPr defaultColWidth="9" defaultRowHeight="13.5"/>
  <cols>
    <col min="1" max="1" width="6.38333333333333" customWidth="1"/>
    <col min="2" max="2" width="15" customWidth="1"/>
    <col min="3" max="3" width="11.8833333333333" customWidth="1"/>
    <col min="4" max="4" width="17.6416666666667" customWidth="1"/>
    <col min="5" max="5" width="11.5" customWidth="1"/>
    <col min="6" max="6" width="15.1333333333333" customWidth="1"/>
    <col min="7" max="7" width="12.2583333333333" customWidth="1"/>
    <col min="8" max="8" width="17.225" customWidth="1"/>
    <col min="9" max="9" width="11.6333333333333" customWidth="1"/>
    <col min="10" max="10" width="15.1333333333333" customWidth="1"/>
    <col min="11" max="11" width="12.7583333333333" customWidth="1"/>
    <col min="12" max="12" width="13.8833333333333" customWidth="1"/>
    <col min="13" max="13" width="13.5" customWidth="1"/>
    <col min="14" max="14" width="14.6333333333333" customWidth="1"/>
    <col min="15" max="15" width="14.7583333333333" customWidth="1"/>
    <col min="16" max="16" width="14.5833333333333" customWidth="1"/>
    <col min="17" max="17" width="14.1333333333333" customWidth="1"/>
    <col min="18" max="18" width="15.2583333333333" customWidth="1"/>
    <col min="19" max="20" width="14.5" customWidth="1"/>
    <col min="21" max="21" width="16.1333333333333" customWidth="1"/>
    <col min="22" max="22" width="13.6333333333333" customWidth="1"/>
    <col min="23" max="23" width="15" customWidth="1"/>
    <col min="24" max="24" width="16.1333333333333" customWidth="1"/>
    <col min="25" max="25" width="14.1666666666667" customWidth="1"/>
    <col min="26" max="26" width="14.2583333333333" customWidth="1"/>
    <col min="27" max="27" width="16.1333333333333" customWidth="1"/>
    <col min="28" max="28" width="14.5" customWidth="1"/>
    <col min="29" max="29" width="14.7583333333333" customWidth="1"/>
    <col min="30" max="30" width="16.2583333333333" customWidth="1"/>
    <col min="31" max="31" width="17.075" customWidth="1"/>
    <col min="32" max="32" width="14.7583333333333" customWidth="1"/>
    <col min="33" max="33" width="16.3916666666667" customWidth="1"/>
    <col min="34" max="34" width="14" customWidth="1"/>
    <col min="35" max="35" width="9.88333333333333" customWidth="1"/>
    <col min="36" max="36" width="16.2583333333333" customWidth="1"/>
    <col min="37" max="37" width="10.8833333333333" customWidth="1"/>
    <col min="38" max="38" width="15.8833333333333" customWidth="1"/>
    <col min="39" max="39" width="11" customWidth="1"/>
    <col min="40" max="40" width="13.1333333333333" customWidth="1"/>
  </cols>
  <sheetData>
    <row r="1" ht="70" customHeight="1" spans="1:41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</row>
    <row r="2" ht="27" customHeight="1" spans="1:18">
      <c r="A2" s="2" t="s">
        <v>1</v>
      </c>
      <c r="B2" s="3" t="s">
        <v>2</v>
      </c>
      <c r="C2" s="53" t="s">
        <v>59</v>
      </c>
      <c r="D2" s="4"/>
      <c r="E2" s="4" t="s">
        <v>60</v>
      </c>
      <c r="F2" s="3"/>
      <c r="G2" s="2" t="s">
        <v>61</v>
      </c>
      <c r="H2" s="4"/>
      <c r="I2" s="4" t="s">
        <v>62</v>
      </c>
      <c r="J2" s="3"/>
      <c r="K2" s="230" t="s">
        <v>63</v>
      </c>
      <c r="L2" s="217"/>
      <c r="M2" s="53" t="s">
        <v>64</v>
      </c>
      <c r="N2" s="4"/>
      <c r="O2" s="4" t="s">
        <v>65</v>
      </c>
      <c r="P2" s="3"/>
      <c r="Q2" s="228" t="s">
        <v>66</v>
      </c>
      <c r="R2" s="229"/>
    </row>
    <row r="3" ht="38.25" spans="1:18">
      <c r="A3" s="5"/>
      <c r="B3" s="6"/>
      <c r="C3" s="56" t="s">
        <v>9</v>
      </c>
      <c r="D3" s="8" t="s">
        <v>10</v>
      </c>
      <c r="E3" s="8" t="s">
        <v>9</v>
      </c>
      <c r="F3" s="9" t="s">
        <v>10</v>
      </c>
      <c r="G3" s="7" t="s">
        <v>9</v>
      </c>
      <c r="H3" s="8" t="s">
        <v>10</v>
      </c>
      <c r="I3" s="8" t="s">
        <v>9</v>
      </c>
      <c r="J3" s="9" t="s">
        <v>10</v>
      </c>
      <c r="K3" s="231" t="s">
        <v>22</v>
      </c>
      <c r="L3" s="219" t="s">
        <v>23</v>
      </c>
      <c r="M3" s="56" t="s">
        <v>9</v>
      </c>
      <c r="N3" s="8" t="s">
        <v>10</v>
      </c>
      <c r="O3" s="8" t="s">
        <v>9</v>
      </c>
      <c r="P3" s="9" t="s">
        <v>10</v>
      </c>
      <c r="Q3" s="101" t="s">
        <v>22</v>
      </c>
      <c r="R3" s="140" t="s">
        <v>23</v>
      </c>
    </row>
    <row r="4" ht="30" customHeight="1" spans="1:18">
      <c r="A4" s="10">
        <v>1</v>
      </c>
      <c r="B4" s="11">
        <v>44562</v>
      </c>
      <c r="C4" s="232">
        <v>88</v>
      </c>
      <c r="D4" s="13">
        <v>2783.4</v>
      </c>
      <c r="E4" s="16">
        <v>864</v>
      </c>
      <c r="F4" s="15">
        <v>26563.85</v>
      </c>
      <c r="G4" s="12">
        <v>53</v>
      </c>
      <c r="H4" s="13">
        <v>1572.05</v>
      </c>
      <c r="I4" s="14">
        <v>136</v>
      </c>
      <c r="J4" s="15">
        <v>4053.95</v>
      </c>
      <c r="K4" s="206">
        <f>C4+E4+G4+I4</f>
        <v>1141</v>
      </c>
      <c r="L4" s="15">
        <f t="shared" ref="L4:L15" si="0">D4+F4+H4+J4</f>
        <v>34973.25</v>
      </c>
      <c r="M4" s="58">
        <v>171</v>
      </c>
      <c r="N4" s="13">
        <v>5780.6</v>
      </c>
      <c r="O4" s="14">
        <v>1167</v>
      </c>
      <c r="P4" s="15">
        <v>42293.3</v>
      </c>
      <c r="Q4" s="17">
        <f t="shared" ref="Q4:Q15" si="1">M4+O4</f>
        <v>1338</v>
      </c>
      <c r="R4" s="130">
        <f t="shared" ref="R4:R15" si="2">N4+P4</f>
        <v>48073.9</v>
      </c>
    </row>
    <row r="5" ht="30" customHeight="1" spans="1:18">
      <c r="A5" s="17">
        <v>2</v>
      </c>
      <c r="B5" s="11">
        <v>44593</v>
      </c>
      <c r="C5" s="232">
        <v>583</v>
      </c>
      <c r="D5" s="13">
        <v>15572.55</v>
      </c>
      <c r="E5" s="16">
        <v>0</v>
      </c>
      <c r="F5" s="15">
        <v>0</v>
      </c>
      <c r="G5" s="12">
        <v>53</v>
      </c>
      <c r="H5" s="13">
        <v>1635.9</v>
      </c>
      <c r="I5" s="16">
        <v>0</v>
      </c>
      <c r="J5" s="15">
        <v>0</v>
      </c>
      <c r="K5" s="206">
        <f t="shared" ref="K4:K15" si="3">C5+E5+G5+I5</f>
        <v>636</v>
      </c>
      <c r="L5" s="15">
        <f t="shared" si="0"/>
        <v>17208.45</v>
      </c>
      <c r="M5" s="58">
        <v>786</v>
      </c>
      <c r="N5" s="13">
        <v>26579.2</v>
      </c>
      <c r="O5" s="14">
        <v>8</v>
      </c>
      <c r="P5" s="15">
        <v>263.45</v>
      </c>
      <c r="Q5" s="17">
        <f t="shared" si="1"/>
        <v>794</v>
      </c>
      <c r="R5" s="130">
        <f t="shared" si="2"/>
        <v>26842.65</v>
      </c>
    </row>
    <row r="6" ht="30" customHeight="1" spans="1:18">
      <c r="A6" s="17">
        <v>3</v>
      </c>
      <c r="B6" s="11">
        <v>44621</v>
      </c>
      <c r="C6" s="233">
        <v>0</v>
      </c>
      <c r="D6" s="13">
        <v>0</v>
      </c>
      <c r="E6" s="16">
        <v>179</v>
      </c>
      <c r="F6" s="15">
        <v>4975.9</v>
      </c>
      <c r="G6" s="12">
        <v>3</v>
      </c>
      <c r="H6" s="13">
        <v>87.45</v>
      </c>
      <c r="I6" s="14">
        <v>133</v>
      </c>
      <c r="J6" s="15">
        <v>4147.5</v>
      </c>
      <c r="K6" s="206">
        <f t="shared" si="3"/>
        <v>315</v>
      </c>
      <c r="L6" s="15">
        <f t="shared" si="0"/>
        <v>9210.85</v>
      </c>
      <c r="M6" s="233">
        <v>0</v>
      </c>
      <c r="N6" s="49">
        <v>0</v>
      </c>
      <c r="O6" s="14">
        <v>790</v>
      </c>
      <c r="P6" s="15">
        <v>26553.7</v>
      </c>
      <c r="Q6" s="17">
        <f t="shared" si="1"/>
        <v>790</v>
      </c>
      <c r="R6" s="130">
        <f t="shared" si="2"/>
        <v>26553.7</v>
      </c>
    </row>
    <row r="7" ht="30" customHeight="1" spans="1:18">
      <c r="A7" s="17">
        <v>4</v>
      </c>
      <c r="B7" s="11">
        <v>44652</v>
      </c>
      <c r="C7" s="233">
        <v>0</v>
      </c>
      <c r="D7" s="13">
        <v>0</v>
      </c>
      <c r="E7" s="16">
        <v>3</v>
      </c>
      <c r="F7" s="15">
        <v>67.95</v>
      </c>
      <c r="G7" s="12">
        <v>0</v>
      </c>
      <c r="H7" s="13">
        <v>0</v>
      </c>
      <c r="I7" s="14">
        <v>374</v>
      </c>
      <c r="J7" s="15">
        <v>11245.85</v>
      </c>
      <c r="K7" s="206">
        <f t="shared" si="3"/>
        <v>377</v>
      </c>
      <c r="L7" s="15">
        <f t="shared" si="0"/>
        <v>11313.8</v>
      </c>
      <c r="M7" s="58">
        <v>0</v>
      </c>
      <c r="N7" s="13">
        <v>0</v>
      </c>
      <c r="O7" s="14">
        <v>1308</v>
      </c>
      <c r="P7" s="15">
        <v>44038.2</v>
      </c>
      <c r="Q7" s="17">
        <f t="shared" si="1"/>
        <v>1308</v>
      </c>
      <c r="R7" s="130">
        <f t="shared" si="2"/>
        <v>44038.2</v>
      </c>
    </row>
    <row r="8" ht="30" customHeight="1" spans="1:18">
      <c r="A8" s="17">
        <v>5</v>
      </c>
      <c r="B8" s="11">
        <v>44682</v>
      </c>
      <c r="C8" s="233">
        <v>0</v>
      </c>
      <c r="D8" s="13">
        <v>0</v>
      </c>
      <c r="E8" s="16">
        <v>0</v>
      </c>
      <c r="F8" s="15">
        <v>0</v>
      </c>
      <c r="G8" s="12">
        <v>146</v>
      </c>
      <c r="H8" s="13">
        <v>4616.5</v>
      </c>
      <c r="I8" s="14">
        <v>287</v>
      </c>
      <c r="J8" s="15">
        <v>8853.7</v>
      </c>
      <c r="K8" s="206">
        <f t="shared" si="3"/>
        <v>433</v>
      </c>
      <c r="L8" s="15">
        <f t="shared" si="0"/>
        <v>13470.2</v>
      </c>
      <c r="M8" s="58">
        <v>381</v>
      </c>
      <c r="N8" s="13">
        <v>12537.55</v>
      </c>
      <c r="O8" s="14">
        <v>660</v>
      </c>
      <c r="P8" s="15">
        <v>21743.15</v>
      </c>
      <c r="Q8" s="17">
        <f t="shared" si="1"/>
        <v>1041</v>
      </c>
      <c r="R8" s="130">
        <f t="shared" si="2"/>
        <v>34280.7</v>
      </c>
    </row>
    <row r="9" ht="30" customHeight="1" spans="1:18">
      <c r="A9" s="17">
        <v>6</v>
      </c>
      <c r="B9" s="11">
        <v>44713</v>
      </c>
      <c r="C9" s="233">
        <v>0</v>
      </c>
      <c r="D9" s="13">
        <v>0</v>
      </c>
      <c r="E9" s="16">
        <v>0</v>
      </c>
      <c r="F9" s="15">
        <v>0</v>
      </c>
      <c r="G9" s="12">
        <v>40</v>
      </c>
      <c r="H9" s="13">
        <v>1272.2</v>
      </c>
      <c r="I9" s="14">
        <v>343</v>
      </c>
      <c r="J9" s="15">
        <v>10869.05</v>
      </c>
      <c r="K9" s="206">
        <f t="shared" si="3"/>
        <v>383</v>
      </c>
      <c r="L9" s="15">
        <f t="shared" si="0"/>
        <v>12141.25</v>
      </c>
      <c r="M9" s="58">
        <v>69</v>
      </c>
      <c r="N9" s="13">
        <v>2270.7</v>
      </c>
      <c r="O9" s="14">
        <v>454</v>
      </c>
      <c r="P9" s="15">
        <v>16180.15</v>
      </c>
      <c r="Q9" s="17">
        <f t="shared" si="1"/>
        <v>523</v>
      </c>
      <c r="R9" s="130">
        <f t="shared" si="2"/>
        <v>18450.85</v>
      </c>
    </row>
    <row r="10" ht="30" customHeight="1" spans="1:18">
      <c r="A10" s="17">
        <v>7</v>
      </c>
      <c r="B10" s="11">
        <v>44743</v>
      </c>
      <c r="C10" s="233">
        <v>0</v>
      </c>
      <c r="D10" s="13">
        <v>0</v>
      </c>
      <c r="E10" s="16">
        <v>0</v>
      </c>
      <c r="F10" s="15">
        <v>0</v>
      </c>
      <c r="G10" s="12">
        <v>18</v>
      </c>
      <c r="H10" s="13">
        <v>572.6</v>
      </c>
      <c r="I10" s="203">
        <v>523</v>
      </c>
      <c r="J10" s="204">
        <v>16575.55</v>
      </c>
      <c r="K10" s="206">
        <f t="shared" si="3"/>
        <v>541</v>
      </c>
      <c r="L10" s="15">
        <f t="shared" si="0"/>
        <v>17148.15</v>
      </c>
      <c r="M10" s="58">
        <v>41</v>
      </c>
      <c r="N10" s="13">
        <v>1369.25</v>
      </c>
      <c r="O10" s="14">
        <v>1308</v>
      </c>
      <c r="P10" s="15">
        <v>45896.55</v>
      </c>
      <c r="Q10" s="17">
        <f t="shared" si="1"/>
        <v>1349</v>
      </c>
      <c r="R10" s="130">
        <f t="shared" si="2"/>
        <v>47265.8</v>
      </c>
    </row>
    <row r="11" ht="30" customHeight="1" spans="1:18">
      <c r="A11" s="17">
        <v>8</v>
      </c>
      <c r="B11" s="11">
        <v>44774</v>
      </c>
      <c r="C11" s="233">
        <v>0</v>
      </c>
      <c r="D11" s="13">
        <v>0</v>
      </c>
      <c r="E11" s="16">
        <v>0</v>
      </c>
      <c r="F11" s="15">
        <v>0</v>
      </c>
      <c r="G11" s="47">
        <v>0</v>
      </c>
      <c r="H11" s="13">
        <v>0</v>
      </c>
      <c r="I11" s="14">
        <v>485</v>
      </c>
      <c r="J11" s="15">
        <v>15519.7</v>
      </c>
      <c r="K11" s="206">
        <f t="shared" si="3"/>
        <v>485</v>
      </c>
      <c r="L11" s="15">
        <f t="shared" si="0"/>
        <v>15519.7</v>
      </c>
      <c r="M11" s="233">
        <v>0</v>
      </c>
      <c r="N11" s="49">
        <v>0</v>
      </c>
      <c r="O11" s="14">
        <v>1651</v>
      </c>
      <c r="P11" s="15">
        <v>53727.6</v>
      </c>
      <c r="Q11" s="17">
        <f t="shared" si="1"/>
        <v>1651</v>
      </c>
      <c r="R11" s="130">
        <f t="shared" si="2"/>
        <v>53727.6</v>
      </c>
    </row>
    <row r="12" ht="30" customHeight="1" spans="1:18">
      <c r="A12" s="17">
        <v>9</v>
      </c>
      <c r="B12" s="11">
        <v>44805</v>
      </c>
      <c r="C12" s="233">
        <v>0</v>
      </c>
      <c r="D12" s="13">
        <v>0</v>
      </c>
      <c r="E12" s="16">
        <v>64</v>
      </c>
      <c r="F12" s="15">
        <v>1663.35</v>
      </c>
      <c r="G12" s="47">
        <v>0</v>
      </c>
      <c r="H12" s="13">
        <v>0</v>
      </c>
      <c r="I12" s="14">
        <v>195</v>
      </c>
      <c r="J12" s="15">
        <v>6182.2</v>
      </c>
      <c r="K12" s="206">
        <f t="shared" si="3"/>
        <v>259</v>
      </c>
      <c r="L12" s="15">
        <f t="shared" si="0"/>
        <v>7845.55</v>
      </c>
      <c r="M12" s="233">
        <v>0</v>
      </c>
      <c r="N12" s="49">
        <v>0</v>
      </c>
      <c r="O12" s="14">
        <v>1765</v>
      </c>
      <c r="P12" s="45">
        <v>54506.05</v>
      </c>
      <c r="Q12" s="17">
        <f t="shared" si="1"/>
        <v>1765</v>
      </c>
      <c r="R12" s="130">
        <f t="shared" si="2"/>
        <v>54506.05</v>
      </c>
    </row>
    <row r="13" ht="30" customHeight="1" spans="1:18">
      <c r="A13" s="17">
        <v>10</v>
      </c>
      <c r="B13" s="11">
        <v>44835</v>
      </c>
      <c r="C13" s="233">
        <v>0</v>
      </c>
      <c r="D13" s="13">
        <v>0</v>
      </c>
      <c r="E13" s="16">
        <v>0</v>
      </c>
      <c r="F13" s="15">
        <v>0</v>
      </c>
      <c r="G13" s="12">
        <v>35</v>
      </c>
      <c r="H13" s="13">
        <v>1124.1</v>
      </c>
      <c r="I13" s="14">
        <v>126</v>
      </c>
      <c r="J13" s="15">
        <v>4007.4</v>
      </c>
      <c r="K13" s="206">
        <f t="shared" si="3"/>
        <v>161</v>
      </c>
      <c r="L13" s="15">
        <f t="shared" si="0"/>
        <v>5131.5</v>
      </c>
      <c r="M13" s="58">
        <v>107</v>
      </c>
      <c r="N13" s="13">
        <v>3470.55</v>
      </c>
      <c r="O13" s="14">
        <v>755</v>
      </c>
      <c r="P13" s="15">
        <v>23577.8</v>
      </c>
      <c r="Q13" s="17">
        <f t="shared" si="1"/>
        <v>862</v>
      </c>
      <c r="R13" s="130">
        <f t="shared" si="2"/>
        <v>27048.35</v>
      </c>
    </row>
    <row r="14" ht="30" customHeight="1" spans="1:18">
      <c r="A14" s="17">
        <v>11</v>
      </c>
      <c r="B14" s="11">
        <v>44866</v>
      </c>
      <c r="C14" s="233">
        <v>0</v>
      </c>
      <c r="D14" s="13">
        <v>0</v>
      </c>
      <c r="E14" s="16">
        <v>0</v>
      </c>
      <c r="F14" s="15">
        <v>0</v>
      </c>
      <c r="G14" s="47">
        <v>0</v>
      </c>
      <c r="H14" s="13">
        <v>0</v>
      </c>
      <c r="I14" s="14">
        <v>186</v>
      </c>
      <c r="J14" s="15">
        <v>5900.2</v>
      </c>
      <c r="K14" s="206">
        <f t="shared" si="3"/>
        <v>186</v>
      </c>
      <c r="L14" s="15">
        <f t="shared" si="0"/>
        <v>5900.2</v>
      </c>
      <c r="M14" s="58">
        <v>39</v>
      </c>
      <c r="N14" s="13">
        <v>1256.6</v>
      </c>
      <c r="O14" s="14">
        <v>494</v>
      </c>
      <c r="P14" s="15">
        <v>16097.2</v>
      </c>
      <c r="Q14" s="17">
        <f t="shared" si="1"/>
        <v>533</v>
      </c>
      <c r="R14" s="130">
        <f t="shared" si="2"/>
        <v>17353.8</v>
      </c>
    </row>
    <row r="15" ht="30" customHeight="1" spans="1:18">
      <c r="A15" s="17">
        <v>12</v>
      </c>
      <c r="B15" s="11">
        <v>44896</v>
      </c>
      <c r="C15" s="233">
        <v>0</v>
      </c>
      <c r="D15" s="13">
        <v>0</v>
      </c>
      <c r="E15" s="16">
        <v>0</v>
      </c>
      <c r="F15" s="15">
        <v>0</v>
      </c>
      <c r="G15" s="47">
        <v>0</v>
      </c>
      <c r="H15" s="13">
        <v>0</v>
      </c>
      <c r="I15" s="16">
        <v>0</v>
      </c>
      <c r="J15" s="15">
        <v>0</v>
      </c>
      <c r="K15" s="206">
        <f t="shared" si="3"/>
        <v>0</v>
      </c>
      <c r="L15" s="15">
        <f t="shared" si="0"/>
        <v>0</v>
      </c>
      <c r="M15" s="233">
        <v>0</v>
      </c>
      <c r="N15" s="49">
        <v>0</v>
      </c>
      <c r="O15" s="14">
        <v>8</v>
      </c>
      <c r="P15" s="15">
        <v>257.9</v>
      </c>
      <c r="Q15" s="17">
        <f t="shared" si="1"/>
        <v>8</v>
      </c>
      <c r="R15" s="130">
        <f t="shared" si="2"/>
        <v>257.9</v>
      </c>
    </row>
    <row r="16" ht="30" customHeight="1" spans="1:18">
      <c r="A16" s="20"/>
      <c r="B16" s="21" t="s">
        <v>25</v>
      </c>
      <c r="C16" s="62">
        <f t="shared" ref="C16:L16" si="4">SUM(C4:C15)</f>
        <v>671</v>
      </c>
      <c r="D16" s="22">
        <f t="shared" si="4"/>
        <v>18355.95</v>
      </c>
      <c r="E16" s="23">
        <f t="shared" si="4"/>
        <v>1110</v>
      </c>
      <c r="F16" s="24">
        <f t="shared" si="4"/>
        <v>33271.05</v>
      </c>
      <c r="G16" s="20">
        <f t="shared" si="4"/>
        <v>348</v>
      </c>
      <c r="H16" s="22">
        <f t="shared" si="4"/>
        <v>10880.8</v>
      </c>
      <c r="I16" s="23">
        <f t="shared" si="4"/>
        <v>2788</v>
      </c>
      <c r="J16" s="24">
        <f t="shared" si="4"/>
        <v>87355.1</v>
      </c>
      <c r="K16" s="207">
        <f t="shared" si="4"/>
        <v>4917</v>
      </c>
      <c r="L16" s="24">
        <f t="shared" si="4"/>
        <v>149862.9</v>
      </c>
      <c r="M16" s="62">
        <f t="shared" ref="M16:V16" si="5">SUM(M4:M15)</f>
        <v>1594</v>
      </c>
      <c r="N16" s="63">
        <f t="shared" si="5"/>
        <v>53264.45</v>
      </c>
      <c r="O16" s="50">
        <f t="shared" si="5"/>
        <v>10368</v>
      </c>
      <c r="P16" s="24">
        <f t="shared" si="5"/>
        <v>345135.05</v>
      </c>
      <c r="Q16" s="20">
        <f t="shared" si="5"/>
        <v>11962</v>
      </c>
      <c r="R16" s="136">
        <f t="shared" si="5"/>
        <v>398399.5</v>
      </c>
    </row>
    <row r="17" ht="30" customHeight="1" spans="1:20">
      <c r="A17" s="234"/>
      <c r="B17" s="234"/>
      <c r="C17" s="234"/>
      <c r="D17" s="235"/>
      <c r="E17" s="236"/>
      <c r="F17" s="235"/>
      <c r="G17" s="234"/>
      <c r="H17" s="235"/>
      <c r="I17" s="236"/>
      <c r="J17" s="235"/>
      <c r="K17" s="236"/>
      <c r="L17" s="235"/>
      <c r="M17" s="234"/>
      <c r="N17" s="238"/>
      <c r="O17" s="234"/>
      <c r="P17" s="235"/>
      <c r="Q17" s="234"/>
      <c r="R17" s="235"/>
      <c r="S17" s="234"/>
      <c r="T17" s="238"/>
    </row>
    <row r="18" ht="70" customHeight="1" spans="1:29">
      <c r="A18" s="1" t="s">
        <v>67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46" t="s">
        <v>68</v>
      </c>
      <c r="W18" s="46"/>
      <c r="X18" s="46"/>
      <c r="Y18" s="46"/>
      <c r="Z18" s="46"/>
      <c r="AA18" s="46"/>
      <c r="AB18" s="46"/>
      <c r="AC18" s="46"/>
    </row>
    <row r="19" ht="30" customHeight="1" spans="1:29">
      <c r="A19" s="2" t="s">
        <v>1</v>
      </c>
      <c r="B19" s="3" t="s">
        <v>2</v>
      </c>
      <c r="C19" s="53" t="s">
        <v>69</v>
      </c>
      <c r="D19" s="4"/>
      <c r="E19" s="4" t="s">
        <v>70</v>
      </c>
      <c r="F19" s="3"/>
      <c r="G19" s="2" t="s">
        <v>71</v>
      </c>
      <c r="H19" s="4"/>
      <c r="I19" s="4" t="s">
        <v>72</v>
      </c>
      <c r="J19" s="3"/>
      <c r="K19" s="96" t="s">
        <v>73</v>
      </c>
      <c r="L19" s="98"/>
      <c r="M19" s="53" t="s">
        <v>74</v>
      </c>
      <c r="N19" s="4"/>
      <c r="O19" s="4" t="s">
        <v>75</v>
      </c>
      <c r="P19" s="3"/>
      <c r="Q19" s="208" t="s">
        <v>76</v>
      </c>
      <c r="R19" s="209"/>
      <c r="S19" s="208" t="s">
        <v>77</v>
      </c>
      <c r="T19" s="210"/>
      <c r="V19" s="2" t="s">
        <v>1</v>
      </c>
      <c r="W19" s="4" t="s">
        <v>2</v>
      </c>
      <c r="X19" s="4" t="s">
        <v>78</v>
      </c>
      <c r="Y19" s="4"/>
      <c r="Z19" s="4" t="s">
        <v>79</v>
      </c>
      <c r="AA19" s="4"/>
      <c r="AB19" s="185" t="s">
        <v>80</v>
      </c>
      <c r="AC19" s="197"/>
    </row>
    <row r="20" ht="47" customHeight="1" spans="1:29">
      <c r="A20" s="5"/>
      <c r="B20" s="6"/>
      <c r="C20" s="56" t="s">
        <v>9</v>
      </c>
      <c r="D20" s="8" t="s">
        <v>10</v>
      </c>
      <c r="E20" s="8" t="s">
        <v>9</v>
      </c>
      <c r="F20" s="9" t="s">
        <v>10</v>
      </c>
      <c r="G20" s="7" t="s">
        <v>9</v>
      </c>
      <c r="H20" s="8" t="s">
        <v>10</v>
      </c>
      <c r="I20" s="8" t="s">
        <v>9</v>
      </c>
      <c r="J20" s="9" t="s">
        <v>10</v>
      </c>
      <c r="K20" s="101" t="s">
        <v>22</v>
      </c>
      <c r="L20" s="103" t="s">
        <v>23</v>
      </c>
      <c r="M20" s="56" t="s">
        <v>9</v>
      </c>
      <c r="N20" s="8" t="s">
        <v>10</v>
      </c>
      <c r="O20" s="8" t="s">
        <v>9</v>
      </c>
      <c r="P20" s="9" t="s">
        <v>10</v>
      </c>
      <c r="Q20" s="211" t="s">
        <v>22</v>
      </c>
      <c r="R20" s="212" t="s">
        <v>23</v>
      </c>
      <c r="S20" s="211" t="s">
        <v>9</v>
      </c>
      <c r="T20" s="213" t="s">
        <v>10</v>
      </c>
      <c r="V20" s="7"/>
      <c r="W20" s="8"/>
      <c r="X20" s="8" t="s">
        <v>9</v>
      </c>
      <c r="Y20" s="8" t="s">
        <v>10</v>
      </c>
      <c r="Z20" s="8" t="s">
        <v>9</v>
      </c>
      <c r="AA20" s="8" t="s">
        <v>10</v>
      </c>
      <c r="AB20" s="186" t="s">
        <v>22</v>
      </c>
      <c r="AC20" s="198" t="s">
        <v>23</v>
      </c>
    </row>
    <row r="21" ht="30" customHeight="1" spans="1:29">
      <c r="A21" s="10">
        <v>1</v>
      </c>
      <c r="B21" s="11">
        <v>44562</v>
      </c>
      <c r="C21" s="232">
        <v>268</v>
      </c>
      <c r="D21" s="13">
        <v>6718</v>
      </c>
      <c r="E21" s="16">
        <v>0</v>
      </c>
      <c r="F21" s="15">
        <v>0</v>
      </c>
      <c r="G21" s="12">
        <v>400</v>
      </c>
      <c r="H21" s="13">
        <v>11783.8</v>
      </c>
      <c r="I21" s="14">
        <v>111</v>
      </c>
      <c r="J21" s="15">
        <v>3201.5</v>
      </c>
      <c r="K21" s="47">
        <f>C21+E21+G21+I21</f>
        <v>779</v>
      </c>
      <c r="L21" s="57">
        <f t="shared" ref="L21:L32" si="6">D21+F21+H21+J21</f>
        <v>21703.3</v>
      </c>
      <c r="M21" s="58">
        <v>1190</v>
      </c>
      <c r="N21" s="13">
        <v>38752.7</v>
      </c>
      <c r="O21" s="14">
        <v>105</v>
      </c>
      <c r="P21" s="15">
        <v>3319.4</v>
      </c>
      <c r="Q21" s="17">
        <f t="shared" ref="Q21:Q32" si="7">M21+O21</f>
        <v>1295</v>
      </c>
      <c r="R21" s="60">
        <f t="shared" ref="R21:R32" si="8">N21+P21</f>
        <v>42072.1</v>
      </c>
      <c r="S21" s="214">
        <v>403</v>
      </c>
      <c r="T21" s="215">
        <v>12639.3</v>
      </c>
      <c r="V21" s="47">
        <v>1</v>
      </c>
      <c r="W21" s="48">
        <v>44562</v>
      </c>
      <c r="X21" s="16">
        <v>0</v>
      </c>
      <c r="Y21" s="13">
        <v>0</v>
      </c>
      <c r="Z21" s="14">
        <v>0</v>
      </c>
      <c r="AA21" s="13">
        <v>0</v>
      </c>
      <c r="AB21" s="187">
        <f t="shared" ref="AB21:AB32" si="9">X21+Z21</f>
        <v>0</v>
      </c>
      <c r="AC21" s="138">
        <f t="shared" ref="AC21:AC32" si="10">Y21+AA21</f>
        <v>0</v>
      </c>
    </row>
    <row r="22" ht="30" customHeight="1" spans="1:29">
      <c r="A22" s="17">
        <v>2</v>
      </c>
      <c r="B22" s="11">
        <v>44593</v>
      </c>
      <c r="C22" s="232">
        <v>242</v>
      </c>
      <c r="D22" s="13">
        <v>7252.2</v>
      </c>
      <c r="E22" s="16">
        <v>0</v>
      </c>
      <c r="F22" s="15">
        <v>0</v>
      </c>
      <c r="G22" s="12">
        <v>50</v>
      </c>
      <c r="H22" s="13">
        <v>1605.75</v>
      </c>
      <c r="I22" s="16">
        <v>0</v>
      </c>
      <c r="J22" s="15">
        <v>0</v>
      </c>
      <c r="K22" s="47">
        <f t="shared" ref="K21:K32" si="11">C22+E22+G22+I22</f>
        <v>292</v>
      </c>
      <c r="L22" s="57">
        <f t="shared" si="6"/>
        <v>8857.95</v>
      </c>
      <c r="M22" s="58">
        <v>447</v>
      </c>
      <c r="N22" s="49">
        <v>14961.85</v>
      </c>
      <c r="O22" s="187">
        <v>0</v>
      </c>
      <c r="P22" s="15">
        <v>0</v>
      </c>
      <c r="Q22" s="17">
        <f t="shared" si="7"/>
        <v>447</v>
      </c>
      <c r="R22" s="60">
        <f t="shared" si="8"/>
        <v>14961.85</v>
      </c>
      <c r="S22" s="104">
        <v>158</v>
      </c>
      <c r="T22" s="146">
        <v>5235.35</v>
      </c>
      <c r="V22" s="47">
        <v>2</v>
      </c>
      <c r="W22" s="48">
        <v>44593</v>
      </c>
      <c r="X22" s="14">
        <v>0</v>
      </c>
      <c r="Y22" s="13">
        <v>0</v>
      </c>
      <c r="Z22" s="16">
        <v>0</v>
      </c>
      <c r="AA22" s="13">
        <v>0</v>
      </c>
      <c r="AB22" s="187">
        <f t="shared" si="9"/>
        <v>0</v>
      </c>
      <c r="AC22" s="138">
        <f t="shared" si="10"/>
        <v>0</v>
      </c>
    </row>
    <row r="23" ht="30" customHeight="1" spans="1:29">
      <c r="A23" s="17">
        <v>3</v>
      </c>
      <c r="B23" s="11">
        <v>44621</v>
      </c>
      <c r="C23" s="232">
        <v>52</v>
      </c>
      <c r="D23" s="13">
        <v>1291.35</v>
      </c>
      <c r="E23" s="16">
        <v>4</v>
      </c>
      <c r="F23" s="15">
        <v>116.65</v>
      </c>
      <c r="G23" s="12">
        <v>76</v>
      </c>
      <c r="H23" s="13">
        <v>2217</v>
      </c>
      <c r="I23" s="14">
        <v>282</v>
      </c>
      <c r="J23" s="15">
        <v>8681.7</v>
      </c>
      <c r="K23" s="47">
        <f t="shared" si="11"/>
        <v>414</v>
      </c>
      <c r="L23" s="57">
        <f t="shared" si="6"/>
        <v>12306.7</v>
      </c>
      <c r="M23" s="58">
        <v>225</v>
      </c>
      <c r="N23" s="13">
        <v>7419.95</v>
      </c>
      <c r="O23" s="14">
        <v>458</v>
      </c>
      <c r="P23" s="15">
        <v>14961.6</v>
      </c>
      <c r="Q23" s="17">
        <f t="shared" si="7"/>
        <v>683</v>
      </c>
      <c r="R23" s="60">
        <f t="shared" si="8"/>
        <v>22381.55</v>
      </c>
      <c r="S23" s="12">
        <v>186</v>
      </c>
      <c r="T23" s="148">
        <v>6119.2</v>
      </c>
      <c r="V23" s="47">
        <v>3</v>
      </c>
      <c r="W23" s="48">
        <v>44621</v>
      </c>
      <c r="X23" s="16">
        <v>0</v>
      </c>
      <c r="Y23" s="13">
        <v>0</v>
      </c>
      <c r="Z23" s="14">
        <v>0</v>
      </c>
      <c r="AA23" s="13">
        <v>0</v>
      </c>
      <c r="AB23" s="187">
        <f t="shared" si="9"/>
        <v>0</v>
      </c>
      <c r="AC23" s="138">
        <f t="shared" si="10"/>
        <v>0</v>
      </c>
    </row>
    <row r="24" ht="30" customHeight="1" spans="1:29">
      <c r="A24" s="17">
        <v>4</v>
      </c>
      <c r="B24" s="11">
        <v>44652</v>
      </c>
      <c r="C24" s="232">
        <v>0</v>
      </c>
      <c r="D24" s="13">
        <v>0</v>
      </c>
      <c r="E24" s="16">
        <v>0</v>
      </c>
      <c r="F24" s="15">
        <v>0</v>
      </c>
      <c r="G24" s="12">
        <v>542</v>
      </c>
      <c r="H24" s="13">
        <v>17071.1</v>
      </c>
      <c r="I24" s="14">
        <v>0</v>
      </c>
      <c r="J24" s="15">
        <v>0</v>
      </c>
      <c r="K24" s="47">
        <f t="shared" si="11"/>
        <v>542</v>
      </c>
      <c r="L24" s="57">
        <f t="shared" si="6"/>
        <v>17071.1</v>
      </c>
      <c r="M24" s="58">
        <v>971</v>
      </c>
      <c r="N24" s="13">
        <v>31702.3</v>
      </c>
      <c r="O24" s="14">
        <v>0</v>
      </c>
      <c r="P24" s="15">
        <v>0</v>
      </c>
      <c r="Q24" s="17">
        <f t="shared" si="7"/>
        <v>971</v>
      </c>
      <c r="R24" s="60">
        <f t="shared" si="8"/>
        <v>31702.3</v>
      </c>
      <c r="S24" s="12">
        <v>319</v>
      </c>
      <c r="T24" s="148">
        <v>10026</v>
      </c>
      <c r="V24" s="47">
        <v>4</v>
      </c>
      <c r="W24" s="48">
        <v>44652</v>
      </c>
      <c r="X24" s="14">
        <v>0</v>
      </c>
      <c r="Y24" s="13">
        <v>0</v>
      </c>
      <c r="Z24" s="14">
        <v>0</v>
      </c>
      <c r="AA24" s="13">
        <v>0</v>
      </c>
      <c r="AB24" s="187">
        <f t="shared" si="9"/>
        <v>0</v>
      </c>
      <c r="AC24" s="138">
        <f t="shared" si="10"/>
        <v>0</v>
      </c>
    </row>
    <row r="25" ht="30" customHeight="1" spans="1:29">
      <c r="A25" s="17">
        <v>5</v>
      </c>
      <c r="B25" s="11">
        <v>44682</v>
      </c>
      <c r="C25" s="232">
        <v>0</v>
      </c>
      <c r="D25" s="13">
        <v>0</v>
      </c>
      <c r="E25" s="16">
        <v>0</v>
      </c>
      <c r="F25" s="15">
        <v>0</v>
      </c>
      <c r="G25" s="12">
        <v>293</v>
      </c>
      <c r="H25" s="13">
        <v>9348.85</v>
      </c>
      <c r="I25" s="16">
        <v>0</v>
      </c>
      <c r="J25" s="15">
        <v>0</v>
      </c>
      <c r="K25" s="47">
        <f t="shared" si="11"/>
        <v>293</v>
      </c>
      <c r="L25" s="57">
        <f t="shared" si="6"/>
        <v>9348.85</v>
      </c>
      <c r="M25" s="58">
        <v>657</v>
      </c>
      <c r="N25" s="49">
        <v>21537.95</v>
      </c>
      <c r="O25" s="187">
        <v>0</v>
      </c>
      <c r="P25" s="15">
        <v>0</v>
      </c>
      <c r="Q25" s="17">
        <f t="shared" si="7"/>
        <v>657</v>
      </c>
      <c r="R25" s="60">
        <f t="shared" si="8"/>
        <v>21537.95</v>
      </c>
      <c r="S25" s="12">
        <v>228</v>
      </c>
      <c r="T25" s="148">
        <v>7223.75</v>
      </c>
      <c r="V25" s="47">
        <v>5</v>
      </c>
      <c r="W25" s="48">
        <v>44682</v>
      </c>
      <c r="X25" s="14">
        <v>0</v>
      </c>
      <c r="Y25" s="13">
        <v>0</v>
      </c>
      <c r="Z25" s="14">
        <v>0</v>
      </c>
      <c r="AA25" s="13">
        <v>0</v>
      </c>
      <c r="AB25" s="187">
        <f t="shared" si="9"/>
        <v>0</v>
      </c>
      <c r="AC25" s="138">
        <f t="shared" si="10"/>
        <v>0</v>
      </c>
    </row>
    <row r="26" ht="30" customHeight="1" spans="1:29">
      <c r="A26" s="17">
        <v>6</v>
      </c>
      <c r="B26" s="11">
        <v>44713</v>
      </c>
      <c r="C26" s="233">
        <v>0</v>
      </c>
      <c r="D26" s="13">
        <v>0</v>
      </c>
      <c r="E26" s="16">
        <v>0</v>
      </c>
      <c r="F26" s="15">
        <v>0</v>
      </c>
      <c r="G26" s="12">
        <v>192</v>
      </c>
      <c r="H26" s="13">
        <v>6037.95</v>
      </c>
      <c r="I26" s="14">
        <v>15</v>
      </c>
      <c r="J26" s="15">
        <v>464.45</v>
      </c>
      <c r="K26" s="47">
        <f t="shared" si="11"/>
        <v>207</v>
      </c>
      <c r="L26" s="57">
        <f t="shared" si="6"/>
        <v>6502.4</v>
      </c>
      <c r="M26" s="58">
        <v>400</v>
      </c>
      <c r="N26" s="13">
        <v>13343.45</v>
      </c>
      <c r="O26" s="14">
        <v>27</v>
      </c>
      <c r="P26" s="15">
        <v>911.15</v>
      </c>
      <c r="Q26" s="17">
        <f t="shared" si="7"/>
        <v>427</v>
      </c>
      <c r="R26" s="60">
        <f t="shared" si="8"/>
        <v>14254.6</v>
      </c>
      <c r="S26" s="12">
        <v>252</v>
      </c>
      <c r="T26" s="148">
        <v>7910.7</v>
      </c>
      <c r="V26" s="47">
        <v>6</v>
      </c>
      <c r="W26" s="48">
        <v>44713</v>
      </c>
      <c r="X26" s="14">
        <v>0</v>
      </c>
      <c r="Y26" s="13">
        <v>0</v>
      </c>
      <c r="Z26" s="14">
        <v>0</v>
      </c>
      <c r="AA26" s="13">
        <v>0</v>
      </c>
      <c r="AB26" s="187">
        <f t="shared" si="9"/>
        <v>0</v>
      </c>
      <c r="AC26" s="138">
        <f t="shared" si="10"/>
        <v>0</v>
      </c>
    </row>
    <row r="27" ht="30" customHeight="1" spans="1:29">
      <c r="A27" s="17">
        <v>7</v>
      </c>
      <c r="B27" s="11">
        <v>44743</v>
      </c>
      <c r="C27" s="232">
        <v>0</v>
      </c>
      <c r="D27" s="13">
        <v>0</v>
      </c>
      <c r="E27" s="16">
        <v>0</v>
      </c>
      <c r="F27" s="15">
        <v>0</v>
      </c>
      <c r="G27" s="12">
        <v>192</v>
      </c>
      <c r="H27" s="13">
        <v>6349.7</v>
      </c>
      <c r="I27" s="14">
        <v>0</v>
      </c>
      <c r="J27" s="15">
        <v>0</v>
      </c>
      <c r="K27" s="47">
        <f t="shared" si="11"/>
        <v>192</v>
      </c>
      <c r="L27" s="57">
        <f t="shared" si="6"/>
        <v>6349.7</v>
      </c>
      <c r="M27" s="58">
        <v>803</v>
      </c>
      <c r="N27" s="13">
        <v>26572.15</v>
      </c>
      <c r="O27" s="14">
        <v>0</v>
      </c>
      <c r="P27" s="15">
        <v>0</v>
      </c>
      <c r="Q27" s="17">
        <f t="shared" si="7"/>
        <v>803</v>
      </c>
      <c r="R27" s="60">
        <f t="shared" si="8"/>
        <v>26572.15</v>
      </c>
      <c r="S27" s="12">
        <v>427</v>
      </c>
      <c r="T27" s="148">
        <v>13238.2</v>
      </c>
      <c r="V27" s="47">
        <v>7</v>
      </c>
      <c r="W27" s="48">
        <v>44743</v>
      </c>
      <c r="X27" s="14">
        <v>0</v>
      </c>
      <c r="Y27" s="13">
        <v>0</v>
      </c>
      <c r="Z27" s="14">
        <v>0</v>
      </c>
      <c r="AA27" s="13">
        <v>0</v>
      </c>
      <c r="AB27" s="187">
        <f t="shared" si="9"/>
        <v>0</v>
      </c>
      <c r="AC27" s="138">
        <f t="shared" si="10"/>
        <v>0</v>
      </c>
    </row>
    <row r="28" ht="30" customHeight="1" spans="1:29">
      <c r="A28" s="17">
        <v>8</v>
      </c>
      <c r="B28" s="11">
        <v>44774</v>
      </c>
      <c r="C28" s="232">
        <v>0</v>
      </c>
      <c r="D28" s="13">
        <v>0</v>
      </c>
      <c r="E28" s="16">
        <v>0</v>
      </c>
      <c r="F28" s="15">
        <v>0</v>
      </c>
      <c r="G28" s="12">
        <v>237</v>
      </c>
      <c r="H28" s="13">
        <v>7603.45</v>
      </c>
      <c r="I28" s="14">
        <v>17</v>
      </c>
      <c r="J28" s="15">
        <v>571.3</v>
      </c>
      <c r="K28" s="47">
        <f t="shared" si="11"/>
        <v>254</v>
      </c>
      <c r="L28" s="57">
        <f t="shared" si="6"/>
        <v>8174.75</v>
      </c>
      <c r="M28" s="58">
        <v>951</v>
      </c>
      <c r="N28" s="13">
        <v>30487.95</v>
      </c>
      <c r="O28" s="14">
        <v>76</v>
      </c>
      <c r="P28" s="15">
        <v>2514.5</v>
      </c>
      <c r="Q28" s="17">
        <f t="shared" si="7"/>
        <v>1027</v>
      </c>
      <c r="R28" s="60">
        <f t="shared" si="8"/>
        <v>33002.45</v>
      </c>
      <c r="S28" s="12">
        <v>547</v>
      </c>
      <c r="T28" s="148">
        <v>16875.2</v>
      </c>
      <c r="V28" s="47">
        <v>8</v>
      </c>
      <c r="W28" s="48">
        <v>44774</v>
      </c>
      <c r="X28" s="14">
        <v>0</v>
      </c>
      <c r="Y28" s="13">
        <v>0</v>
      </c>
      <c r="Z28" s="14">
        <v>0</v>
      </c>
      <c r="AA28" s="13">
        <v>0</v>
      </c>
      <c r="AB28" s="187">
        <f t="shared" si="9"/>
        <v>0</v>
      </c>
      <c r="AC28" s="138">
        <f t="shared" si="10"/>
        <v>0</v>
      </c>
    </row>
    <row r="29" ht="30" customHeight="1" spans="1:29">
      <c r="A29" s="17">
        <v>9</v>
      </c>
      <c r="B29" s="11">
        <v>44805</v>
      </c>
      <c r="C29" s="232">
        <v>23</v>
      </c>
      <c r="D29" s="13">
        <v>511.4</v>
      </c>
      <c r="E29" s="16">
        <v>0</v>
      </c>
      <c r="F29" s="15">
        <v>0</v>
      </c>
      <c r="G29" s="12">
        <v>197</v>
      </c>
      <c r="H29" s="13">
        <v>6420.9</v>
      </c>
      <c r="I29" s="16">
        <v>0</v>
      </c>
      <c r="J29" s="15">
        <v>0</v>
      </c>
      <c r="K29" s="47">
        <f t="shared" si="11"/>
        <v>220</v>
      </c>
      <c r="L29" s="57">
        <f t="shared" si="6"/>
        <v>6932.3</v>
      </c>
      <c r="M29" s="58">
        <v>985</v>
      </c>
      <c r="N29" s="13">
        <v>31445.85</v>
      </c>
      <c r="O29" s="187">
        <v>0</v>
      </c>
      <c r="P29" s="15">
        <v>0</v>
      </c>
      <c r="Q29" s="17">
        <f t="shared" si="7"/>
        <v>985</v>
      </c>
      <c r="R29" s="60">
        <f t="shared" si="8"/>
        <v>31445.85</v>
      </c>
      <c r="S29" s="12">
        <v>633</v>
      </c>
      <c r="T29" s="148">
        <v>19352.95</v>
      </c>
      <c r="V29" s="47">
        <v>9</v>
      </c>
      <c r="W29" s="48">
        <v>44805</v>
      </c>
      <c r="X29" s="14">
        <v>0</v>
      </c>
      <c r="Y29" s="13">
        <v>0</v>
      </c>
      <c r="Z29" s="14">
        <v>0</v>
      </c>
      <c r="AA29" s="13">
        <v>0</v>
      </c>
      <c r="AB29" s="187">
        <f t="shared" si="9"/>
        <v>0</v>
      </c>
      <c r="AC29" s="138">
        <f t="shared" si="10"/>
        <v>0</v>
      </c>
    </row>
    <row r="30" ht="30" customHeight="1" spans="1:29">
      <c r="A30" s="17">
        <v>10</v>
      </c>
      <c r="B30" s="11">
        <v>44835</v>
      </c>
      <c r="C30" s="233">
        <v>0</v>
      </c>
      <c r="D30" s="13">
        <v>0</v>
      </c>
      <c r="E30" s="16">
        <v>0</v>
      </c>
      <c r="F30" s="15">
        <v>0</v>
      </c>
      <c r="G30" s="12">
        <v>141</v>
      </c>
      <c r="H30" s="13">
        <v>4675</v>
      </c>
      <c r="I30" s="16">
        <v>0</v>
      </c>
      <c r="J30" s="15">
        <v>0</v>
      </c>
      <c r="K30" s="47">
        <f t="shared" si="11"/>
        <v>141</v>
      </c>
      <c r="L30" s="57">
        <f t="shared" si="6"/>
        <v>4675</v>
      </c>
      <c r="M30" s="58">
        <v>723</v>
      </c>
      <c r="N30" s="13">
        <v>23184.15</v>
      </c>
      <c r="O30" s="14">
        <v>8</v>
      </c>
      <c r="P30" s="15">
        <v>258.7</v>
      </c>
      <c r="Q30" s="17">
        <f t="shared" si="7"/>
        <v>731</v>
      </c>
      <c r="R30" s="60">
        <f t="shared" si="8"/>
        <v>23442.85</v>
      </c>
      <c r="S30" s="12">
        <v>496</v>
      </c>
      <c r="T30" s="148">
        <v>15360.45</v>
      </c>
      <c r="V30" s="47">
        <v>10</v>
      </c>
      <c r="W30" s="48">
        <v>44835</v>
      </c>
      <c r="X30" s="14">
        <v>0</v>
      </c>
      <c r="Y30" s="13">
        <v>0</v>
      </c>
      <c r="Z30" s="14">
        <v>0</v>
      </c>
      <c r="AA30" s="13">
        <v>0</v>
      </c>
      <c r="AB30" s="187">
        <f t="shared" si="9"/>
        <v>0</v>
      </c>
      <c r="AC30" s="138">
        <f t="shared" si="10"/>
        <v>0</v>
      </c>
    </row>
    <row r="31" ht="30" customHeight="1" spans="1:29">
      <c r="A31" s="17">
        <v>11</v>
      </c>
      <c r="B31" s="11">
        <v>44866</v>
      </c>
      <c r="C31" s="233">
        <v>0</v>
      </c>
      <c r="D31" s="13">
        <v>0</v>
      </c>
      <c r="E31" s="16">
        <v>0</v>
      </c>
      <c r="F31" s="15">
        <v>0</v>
      </c>
      <c r="G31" s="12">
        <v>163</v>
      </c>
      <c r="H31" s="13">
        <v>5245.95</v>
      </c>
      <c r="I31" s="14">
        <v>23</v>
      </c>
      <c r="J31" s="15">
        <v>743.9</v>
      </c>
      <c r="K31" s="47">
        <f t="shared" si="11"/>
        <v>186</v>
      </c>
      <c r="L31" s="57">
        <f t="shared" si="6"/>
        <v>5989.85</v>
      </c>
      <c r="M31" s="58">
        <v>626</v>
      </c>
      <c r="N31" s="13">
        <v>19620</v>
      </c>
      <c r="O31" s="14">
        <v>232</v>
      </c>
      <c r="P31" s="15">
        <v>6998.2</v>
      </c>
      <c r="Q31" s="17">
        <f t="shared" si="7"/>
        <v>858</v>
      </c>
      <c r="R31" s="60">
        <f t="shared" si="8"/>
        <v>26618.2</v>
      </c>
      <c r="S31" s="12">
        <v>280</v>
      </c>
      <c r="T31" s="148">
        <v>8683.4</v>
      </c>
      <c r="V31" s="47">
        <v>11</v>
      </c>
      <c r="W31" s="48">
        <v>44866</v>
      </c>
      <c r="X31" s="16">
        <v>0</v>
      </c>
      <c r="Y31" s="13">
        <v>0</v>
      </c>
      <c r="Z31" s="14">
        <v>15</v>
      </c>
      <c r="AA31" s="13">
        <v>460.2</v>
      </c>
      <c r="AB31" s="187">
        <f t="shared" si="9"/>
        <v>15</v>
      </c>
      <c r="AC31" s="138">
        <f t="shared" si="10"/>
        <v>460.2</v>
      </c>
    </row>
    <row r="32" ht="30" customHeight="1" spans="1:29">
      <c r="A32" s="17">
        <v>12</v>
      </c>
      <c r="B32" s="11">
        <v>44896</v>
      </c>
      <c r="C32" s="233">
        <v>0</v>
      </c>
      <c r="D32" s="13">
        <v>0</v>
      </c>
      <c r="E32" s="16">
        <v>0</v>
      </c>
      <c r="F32" s="15">
        <v>0</v>
      </c>
      <c r="G32" s="12">
        <v>130</v>
      </c>
      <c r="H32" s="13">
        <v>4230.7</v>
      </c>
      <c r="I32" s="14">
        <v>74</v>
      </c>
      <c r="J32" s="15">
        <v>2483.4</v>
      </c>
      <c r="K32" s="47">
        <f t="shared" si="11"/>
        <v>204</v>
      </c>
      <c r="L32" s="57">
        <f t="shared" si="6"/>
        <v>6714.1</v>
      </c>
      <c r="M32" s="58">
        <v>555</v>
      </c>
      <c r="N32" s="13">
        <v>17624.95</v>
      </c>
      <c r="O32" s="14">
        <v>313</v>
      </c>
      <c r="P32" s="15">
        <v>9753</v>
      </c>
      <c r="Q32" s="17">
        <f t="shared" si="7"/>
        <v>868</v>
      </c>
      <c r="R32" s="60">
        <f t="shared" si="8"/>
        <v>27377.95</v>
      </c>
      <c r="S32" s="12">
        <v>546</v>
      </c>
      <c r="T32" s="148">
        <v>17692.5</v>
      </c>
      <c r="V32" s="47">
        <v>12</v>
      </c>
      <c r="W32" s="48">
        <v>44896</v>
      </c>
      <c r="X32" s="16">
        <v>0</v>
      </c>
      <c r="Y32" s="13">
        <v>0</v>
      </c>
      <c r="Z32" s="14">
        <v>257</v>
      </c>
      <c r="AA32" s="13">
        <v>8694.4</v>
      </c>
      <c r="AB32" s="187">
        <f t="shared" si="9"/>
        <v>257</v>
      </c>
      <c r="AC32" s="138">
        <f t="shared" si="10"/>
        <v>8694.4</v>
      </c>
    </row>
    <row r="33" ht="30" customHeight="1" spans="1:29">
      <c r="A33" s="20"/>
      <c r="B33" s="21" t="s">
        <v>25</v>
      </c>
      <c r="C33" s="62">
        <f t="shared" ref="C33:T33" si="12">SUM(C21:C32)</f>
        <v>585</v>
      </c>
      <c r="D33" s="22">
        <f t="shared" si="12"/>
        <v>15772.95</v>
      </c>
      <c r="E33" s="23">
        <f t="shared" si="12"/>
        <v>4</v>
      </c>
      <c r="F33" s="24">
        <f t="shared" si="12"/>
        <v>116.65</v>
      </c>
      <c r="G33" s="20">
        <f t="shared" si="12"/>
        <v>2613</v>
      </c>
      <c r="H33" s="22">
        <f t="shared" si="12"/>
        <v>82590.15</v>
      </c>
      <c r="I33" s="23">
        <f t="shared" si="12"/>
        <v>522</v>
      </c>
      <c r="J33" s="24">
        <f t="shared" si="12"/>
        <v>16146.25</v>
      </c>
      <c r="K33" s="20">
        <f t="shared" si="12"/>
        <v>3724</v>
      </c>
      <c r="L33" s="61">
        <f t="shared" si="12"/>
        <v>114626</v>
      </c>
      <c r="M33" s="62">
        <f t="shared" si="12"/>
        <v>8533</v>
      </c>
      <c r="N33" s="63">
        <f t="shared" si="12"/>
        <v>276653.25</v>
      </c>
      <c r="O33" s="50">
        <f t="shared" si="12"/>
        <v>1219</v>
      </c>
      <c r="P33" s="24">
        <f t="shared" si="12"/>
        <v>38716.55</v>
      </c>
      <c r="Q33" s="20">
        <f t="shared" si="12"/>
        <v>9752</v>
      </c>
      <c r="R33" s="24">
        <f t="shared" si="12"/>
        <v>315369.8</v>
      </c>
      <c r="S33" s="20">
        <f t="shared" si="12"/>
        <v>4475</v>
      </c>
      <c r="T33" s="149">
        <f t="shared" si="12"/>
        <v>140357</v>
      </c>
      <c r="V33" s="20"/>
      <c r="W33" s="50" t="s">
        <v>25</v>
      </c>
      <c r="X33" s="23">
        <f t="shared" ref="X33:AC33" si="13">SUM(X21:X32)</f>
        <v>0</v>
      </c>
      <c r="Y33" s="22">
        <f t="shared" si="13"/>
        <v>0</v>
      </c>
      <c r="Z33" s="22">
        <f t="shared" si="13"/>
        <v>272</v>
      </c>
      <c r="AA33" s="22">
        <f t="shared" si="13"/>
        <v>9154.6</v>
      </c>
      <c r="AB33" s="50">
        <f t="shared" si="13"/>
        <v>272</v>
      </c>
      <c r="AC33" s="136">
        <f t="shared" si="13"/>
        <v>9154.6</v>
      </c>
    </row>
    <row r="34" ht="24" customHeight="1" spans="1:20">
      <c r="A34" s="234"/>
      <c r="B34" s="234"/>
      <c r="C34" s="234"/>
      <c r="D34" s="235"/>
      <c r="E34" s="236"/>
      <c r="F34" s="235"/>
      <c r="G34" s="234"/>
      <c r="H34" s="235"/>
      <c r="I34" s="236"/>
      <c r="J34" s="235"/>
      <c r="K34" s="234"/>
      <c r="L34" s="235"/>
      <c r="M34" s="234"/>
      <c r="N34" s="238"/>
      <c r="O34" s="234"/>
      <c r="P34" s="235"/>
      <c r="Q34" s="234"/>
      <c r="R34" s="235"/>
      <c r="S34" s="234"/>
      <c r="T34" s="238"/>
    </row>
    <row r="35" ht="70" customHeight="1" spans="1:33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T35" s="237" t="s">
        <v>82</v>
      </c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</row>
    <row r="36" ht="30" customHeight="1" spans="1:33">
      <c r="A36" s="2" t="s">
        <v>1</v>
      </c>
      <c r="B36" s="3" t="s">
        <v>2</v>
      </c>
      <c r="C36" s="53" t="s">
        <v>83</v>
      </c>
      <c r="D36" s="4"/>
      <c r="E36" s="4" t="s">
        <v>84</v>
      </c>
      <c r="F36" s="3"/>
      <c r="G36" s="2" t="s">
        <v>85</v>
      </c>
      <c r="H36" s="4"/>
      <c r="I36" s="4" t="s">
        <v>86</v>
      </c>
      <c r="J36" s="3"/>
      <c r="K36" s="96" t="s">
        <v>87</v>
      </c>
      <c r="L36" s="98"/>
      <c r="M36" s="53" t="s">
        <v>55</v>
      </c>
      <c r="N36" s="4"/>
      <c r="O36" s="4" t="s">
        <v>56</v>
      </c>
      <c r="P36" s="3"/>
      <c r="Q36" s="208" t="s">
        <v>57</v>
      </c>
      <c r="R36" s="239"/>
      <c r="T36" s="2" t="s">
        <v>1</v>
      </c>
      <c r="U36" s="4" t="s">
        <v>2</v>
      </c>
      <c r="V36" s="4" t="s">
        <v>16</v>
      </c>
      <c r="W36" s="4"/>
      <c r="X36" s="4" t="s">
        <v>17</v>
      </c>
      <c r="Y36" s="4"/>
      <c r="Z36" s="4" t="s">
        <v>18</v>
      </c>
      <c r="AA36" s="4"/>
      <c r="AB36" s="4" t="s">
        <v>20</v>
      </c>
      <c r="AC36" s="4"/>
      <c r="AD36" s="185" t="s">
        <v>3</v>
      </c>
      <c r="AE36" s="197"/>
      <c r="AF36" s="185" t="s">
        <v>4</v>
      </c>
      <c r="AG36" s="197"/>
    </row>
    <row r="37" ht="48" customHeight="1" spans="1:33">
      <c r="A37" s="5"/>
      <c r="B37" s="6"/>
      <c r="C37" s="56" t="s">
        <v>9</v>
      </c>
      <c r="D37" s="8" t="s">
        <v>10</v>
      </c>
      <c r="E37" s="8" t="s">
        <v>9</v>
      </c>
      <c r="F37" s="9" t="s">
        <v>10</v>
      </c>
      <c r="G37" s="7" t="s">
        <v>9</v>
      </c>
      <c r="H37" s="8" t="s">
        <v>10</v>
      </c>
      <c r="I37" s="8" t="s">
        <v>9</v>
      </c>
      <c r="J37" s="9" t="s">
        <v>10</v>
      </c>
      <c r="K37" s="101" t="s">
        <v>22</v>
      </c>
      <c r="L37" s="103" t="s">
        <v>23</v>
      </c>
      <c r="M37" s="56" t="s">
        <v>9</v>
      </c>
      <c r="N37" s="8" t="s">
        <v>10</v>
      </c>
      <c r="O37" s="8" t="s">
        <v>9</v>
      </c>
      <c r="P37" s="9" t="s">
        <v>10</v>
      </c>
      <c r="Q37" s="211" t="s">
        <v>22</v>
      </c>
      <c r="R37" s="240" t="s">
        <v>23</v>
      </c>
      <c r="T37" s="7"/>
      <c r="U37" s="8"/>
      <c r="V37" s="8" t="s">
        <v>9</v>
      </c>
      <c r="W37" s="8" t="s">
        <v>10</v>
      </c>
      <c r="X37" s="8" t="s">
        <v>9</v>
      </c>
      <c r="Y37" s="8" t="s">
        <v>10</v>
      </c>
      <c r="Z37" s="8" t="s">
        <v>9</v>
      </c>
      <c r="AA37" s="8" t="s">
        <v>10</v>
      </c>
      <c r="AB37" s="8" t="s">
        <v>9</v>
      </c>
      <c r="AC37" s="8" t="s">
        <v>10</v>
      </c>
      <c r="AD37" s="186" t="s">
        <v>22</v>
      </c>
      <c r="AE37" s="198" t="s">
        <v>23</v>
      </c>
      <c r="AF37" s="186" t="s">
        <v>22</v>
      </c>
      <c r="AG37" s="198" t="s">
        <v>23</v>
      </c>
    </row>
    <row r="38" ht="30" customHeight="1" spans="1:33">
      <c r="A38" s="10">
        <v>1</v>
      </c>
      <c r="B38" s="11">
        <v>44562</v>
      </c>
      <c r="C38" s="232">
        <v>235</v>
      </c>
      <c r="D38" s="13">
        <v>6424.45</v>
      </c>
      <c r="E38" s="16">
        <v>12</v>
      </c>
      <c r="F38" s="15">
        <v>356.35</v>
      </c>
      <c r="G38" s="12">
        <v>74</v>
      </c>
      <c r="H38" s="13">
        <v>2306.7</v>
      </c>
      <c r="I38" s="14">
        <v>7</v>
      </c>
      <c r="J38" s="15">
        <v>221.8</v>
      </c>
      <c r="K38" s="47">
        <f t="shared" ref="K38:K49" si="14">C38+E38+G38+I38</f>
        <v>328</v>
      </c>
      <c r="L38" s="57">
        <f t="shared" ref="L38:L49" si="15">D38+F38+H38+J38</f>
        <v>9309.3</v>
      </c>
      <c r="M38" s="58">
        <v>425</v>
      </c>
      <c r="N38" s="13">
        <v>14303.1</v>
      </c>
      <c r="O38" s="14">
        <v>117</v>
      </c>
      <c r="P38" s="15">
        <v>3983.95</v>
      </c>
      <c r="Q38" s="17">
        <f t="shared" ref="Q38:Q49" si="16">M38+O38</f>
        <v>542</v>
      </c>
      <c r="R38" s="130">
        <f t="shared" ref="R38:R49" si="17">N38+P38</f>
        <v>18287.05</v>
      </c>
      <c r="T38" s="47">
        <v>1</v>
      </c>
      <c r="U38" s="48">
        <v>44562</v>
      </c>
      <c r="V38" s="16">
        <v>0</v>
      </c>
      <c r="W38" s="13">
        <v>0</v>
      </c>
      <c r="X38" s="14">
        <v>0</v>
      </c>
      <c r="Y38" s="13">
        <v>0</v>
      </c>
      <c r="Z38" s="16">
        <v>0</v>
      </c>
      <c r="AA38" s="13">
        <v>0</v>
      </c>
      <c r="AB38" s="14">
        <v>0</v>
      </c>
      <c r="AC38" s="13">
        <v>0</v>
      </c>
      <c r="AD38" s="187">
        <f>V38+X38</f>
        <v>0</v>
      </c>
      <c r="AE38" s="138">
        <f>W38+Y38</f>
        <v>0</v>
      </c>
      <c r="AF38" s="187">
        <f>Z38+AB38</f>
        <v>0</v>
      </c>
      <c r="AG38" s="138">
        <f>AA38+AC38</f>
        <v>0</v>
      </c>
    </row>
    <row r="39" ht="30" customHeight="1" spans="1:33">
      <c r="A39" s="17">
        <v>2</v>
      </c>
      <c r="B39" s="11">
        <v>44593</v>
      </c>
      <c r="C39" s="232">
        <v>196</v>
      </c>
      <c r="D39" s="13">
        <v>5671.55</v>
      </c>
      <c r="E39" s="16">
        <v>0</v>
      </c>
      <c r="F39" s="15">
        <v>0</v>
      </c>
      <c r="G39" s="12">
        <v>8</v>
      </c>
      <c r="H39" s="13">
        <v>251.1</v>
      </c>
      <c r="I39" s="16">
        <v>0</v>
      </c>
      <c r="J39" s="15">
        <v>0</v>
      </c>
      <c r="K39" s="47">
        <f t="shared" si="14"/>
        <v>204</v>
      </c>
      <c r="L39" s="57">
        <f t="shared" si="15"/>
        <v>5922.65</v>
      </c>
      <c r="M39" s="58">
        <v>324</v>
      </c>
      <c r="N39" s="13">
        <v>11013.05</v>
      </c>
      <c r="O39" s="187">
        <v>0</v>
      </c>
      <c r="P39" s="15">
        <v>0</v>
      </c>
      <c r="Q39" s="17">
        <f t="shared" si="16"/>
        <v>324</v>
      </c>
      <c r="R39" s="130">
        <f t="shared" si="17"/>
        <v>11013.05</v>
      </c>
      <c r="T39" s="47">
        <v>2</v>
      </c>
      <c r="U39" s="48">
        <v>44593</v>
      </c>
      <c r="V39" s="16">
        <v>0</v>
      </c>
      <c r="W39" s="13">
        <v>0</v>
      </c>
      <c r="X39" s="14">
        <v>0</v>
      </c>
      <c r="Y39" s="13">
        <v>0</v>
      </c>
      <c r="Z39" s="16">
        <v>0</v>
      </c>
      <c r="AA39" s="13">
        <v>0</v>
      </c>
      <c r="AB39" s="16">
        <v>0</v>
      </c>
      <c r="AC39" s="13">
        <v>0</v>
      </c>
      <c r="AD39" s="187">
        <f t="shared" ref="AD39:AD49" si="18">V39+X39</f>
        <v>0</v>
      </c>
      <c r="AE39" s="138">
        <f t="shared" ref="AE39:AE49" si="19">W39+Y39</f>
        <v>0</v>
      </c>
      <c r="AF39" s="187">
        <f t="shared" ref="AF39:AF49" si="20">Z39+AB39</f>
        <v>0</v>
      </c>
      <c r="AG39" s="138">
        <f t="shared" ref="AG39:AG49" si="21">AA39+AC39</f>
        <v>0</v>
      </c>
    </row>
    <row r="40" ht="30" customHeight="1" spans="1:33">
      <c r="A40" s="17">
        <v>3</v>
      </c>
      <c r="B40" s="11">
        <v>44621</v>
      </c>
      <c r="C40" s="232">
        <v>22</v>
      </c>
      <c r="D40" s="13">
        <v>684.15</v>
      </c>
      <c r="E40" s="16">
        <v>31</v>
      </c>
      <c r="F40" s="15">
        <v>986.5</v>
      </c>
      <c r="G40" s="12">
        <v>4</v>
      </c>
      <c r="H40" s="13">
        <v>127.75</v>
      </c>
      <c r="I40" s="14">
        <v>45</v>
      </c>
      <c r="J40" s="15">
        <v>1453.15</v>
      </c>
      <c r="K40" s="47">
        <f t="shared" si="14"/>
        <v>102</v>
      </c>
      <c r="L40" s="57">
        <f t="shared" si="15"/>
        <v>3251.55</v>
      </c>
      <c r="M40" s="58">
        <v>59</v>
      </c>
      <c r="N40" s="13">
        <v>1943.15</v>
      </c>
      <c r="O40" s="14">
        <v>302</v>
      </c>
      <c r="P40" s="15">
        <v>9954.4</v>
      </c>
      <c r="Q40" s="17">
        <f t="shared" si="16"/>
        <v>361</v>
      </c>
      <c r="R40" s="130">
        <f t="shared" si="17"/>
        <v>11897.55</v>
      </c>
      <c r="T40" s="47">
        <v>3</v>
      </c>
      <c r="U40" s="48">
        <v>44621</v>
      </c>
      <c r="V40" s="44">
        <v>0</v>
      </c>
      <c r="W40" s="49">
        <v>0</v>
      </c>
      <c r="X40" s="14">
        <v>0</v>
      </c>
      <c r="Y40" s="13">
        <v>0</v>
      </c>
      <c r="Z40" s="16">
        <v>0</v>
      </c>
      <c r="AA40" s="49">
        <v>0</v>
      </c>
      <c r="AB40" s="14">
        <v>0</v>
      </c>
      <c r="AC40" s="13">
        <v>0</v>
      </c>
      <c r="AD40" s="187">
        <f t="shared" si="18"/>
        <v>0</v>
      </c>
      <c r="AE40" s="138">
        <f t="shared" si="19"/>
        <v>0</v>
      </c>
      <c r="AF40" s="187">
        <f t="shared" si="20"/>
        <v>0</v>
      </c>
      <c r="AG40" s="138">
        <f t="shared" si="21"/>
        <v>0</v>
      </c>
    </row>
    <row r="41" ht="30" customHeight="1" spans="1:33">
      <c r="A41" s="17">
        <v>4</v>
      </c>
      <c r="B41" s="11">
        <v>44652</v>
      </c>
      <c r="C41" s="232">
        <v>1</v>
      </c>
      <c r="D41" s="13">
        <v>37.85</v>
      </c>
      <c r="E41" s="16">
        <v>0</v>
      </c>
      <c r="F41" s="15">
        <v>0</v>
      </c>
      <c r="G41" s="12">
        <v>54</v>
      </c>
      <c r="H41" s="13">
        <v>1703.2</v>
      </c>
      <c r="I41" s="14">
        <v>60</v>
      </c>
      <c r="J41" s="15">
        <v>1919.2</v>
      </c>
      <c r="K41" s="47">
        <f t="shared" si="14"/>
        <v>115</v>
      </c>
      <c r="L41" s="57">
        <f t="shared" si="15"/>
        <v>3660.25</v>
      </c>
      <c r="M41" s="58">
        <v>323</v>
      </c>
      <c r="N41" s="13">
        <v>10782.05</v>
      </c>
      <c r="O41" s="14">
        <v>0</v>
      </c>
      <c r="P41" s="15">
        <v>0</v>
      </c>
      <c r="Q41" s="17">
        <f t="shared" si="16"/>
        <v>323</v>
      </c>
      <c r="R41" s="130">
        <f t="shared" si="17"/>
        <v>10782.05</v>
      </c>
      <c r="T41" s="47">
        <v>4</v>
      </c>
      <c r="U41" s="48">
        <v>44652</v>
      </c>
      <c r="V41" s="44">
        <v>0</v>
      </c>
      <c r="W41" s="49">
        <v>0</v>
      </c>
      <c r="X41" s="14">
        <v>0</v>
      </c>
      <c r="Y41" s="13">
        <v>0</v>
      </c>
      <c r="Z41" s="16">
        <v>0</v>
      </c>
      <c r="AA41" s="49">
        <v>0</v>
      </c>
      <c r="AB41" s="14">
        <v>0</v>
      </c>
      <c r="AC41" s="13">
        <v>0</v>
      </c>
      <c r="AD41" s="187">
        <f t="shared" si="18"/>
        <v>0</v>
      </c>
      <c r="AE41" s="138">
        <f t="shared" si="19"/>
        <v>0</v>
      </c>
      <c r="AF41" s="187">
        <f t="shared" si="20"/>
        <v>0</v>
      </c>
      <c r="AG41" s="138">
        <f t="shared" si="21"/>
        <v>0</v>
      </c>
    </row>
    <row r="42" ht="30" customHeight="1" spans="1:33">
      <c r="A42" s="17">
        <v>5</v>
      </c>
      <c r="B42" s="11">
        <v>44682</v>
      </c>
      <c r="C42" s="232">
        <v>0</v>
      </c>
      <c r="D42" s="13">
        <v>0</v>
      </c>
      <c r="E42" s="16">
        <v>0</v>
      </c>
      <c r="F42" s="15">
        <v>0</v>
      </c>
      <c r="G42" s="12">
        <v>98</v>
      </c>
      <c r="H42" s="13">
        <v>3131.4</v>
      </c>
      <c r="I42" s="16">
        <v>0</v>
      </c>
      <c r="J42" s="15">
        <v>0</v>
      </c>
      <c r="K42" s="47">
        <f t="shared" si="14"/>
        <v>98</v>
      </c>
      <c r="L42" s="57">
        <f t="shared" si="15"/>
        <v>3131.4</v>
      </c>
      <c r="M42" s="58">
        <v>224</v>
      </c>
      <c r="N42" s="49">
        <v>7387.65</v>
      </c>
      <c r="O42" s="187">
        <v>0</v>
      </c>
      <c r="P42" s="15">
        <v>0</v>
      </c>
      <c r="Q42" s="17">
        <f t="shared" si="16"/>
        <v>224</v>
      </c>
      <c r="R42" s="130">
        <f t="shared" si="17"/>
        <v>7387.65</v>
      </c>
      <c r="T42" s="47">
        <v>5</v>
      </c>
      <c r="U42" s="48">
        <v>44682</v>
      </c>
      <c r="V42" s="44">
        <v>0</v>
      </c>
      <c r="W42" s="49">
        <v>0</v>
      </c>
      <c r="X42" s="14">
        <v>0</v>
      </c>
      <c r="Y42" s="13">
        <v>0</v>
      </c>
      <c r="Z42" s="16">
        <v>0</v>
      </c>
      <c r="AA42" s="49">
        <v>0</v>
      </c>
      <c r="AB42" s="14">
        <v>0</v>
      </c>
      <c r="AC42" s="13">
        <v>0</v>
      </c>
      <c r="AD42" s="187">
        <f t="shared" si="18"/>
        <v>0</v>
      </c>
      <c r="AE42" s="138">
        <f t="shared" si="19"/>
        <v>0</v>
      </c>
      <c r="AF42" s="187">
        <f t="shared" si="20"/>
        <v>0</v>
      </c>
      <c r="AG42" s="138">
        <f t="shared" si="21"/>
        <v>0</v>
      </c>
    </row>
    <row r="43" ht="30" customHeight="1" spans="1:33">
      <c r="A43" s="17">
        <v>6</v>
      </c>
      <c r="B43" s="11">
        <v>44713</v>
      </c>
      <c r="C43" s="233">
        <v>0</v>
      </c>
      <c r="D43" s="13">
        <v>0</v>
      </c>
      <c r="E43" s="16">
        <v>0</v>
      </c>
      <c r="F43" s="15">
        <v>0</v>
      </c>
      <c r="G43" s="12">
        <v>25</v>
      </c>
      <c r="H43" s="13">
        <v>802.4</v>
      </c>
      <c r="I43" s="14">
        <v>60</v>
      </c>
      <c r="J43" s="15">
        <v>1931.2</v>
      </c>
      <c r="K43" s="47">
        <f t="shared" si="14"/>
        <v>85</v>
      </c>
      <c r="L43" s="57">
        <f t="shared" si="15"/>
        <v>2733.6</v>
      </c>
      <c r="M43" s="58">
        <v>135</v>
      </c>
      <c r="N43" s="13">
        <v>4538.75</v>
      </c>
      <c r="O43" s="14">
        <v>19</v>
      </c>
      <c r="P43" s="15">
        <v>653.7</v>
      </c>
      <c r="Q43" s="17">
        <f t="shared" si="16"/>
        <v>154</v>
      </c>
      <c r="R43" s="130">
        <f t="shared" si="17"/>
        <v>5192.45</v>
      </c>
      <c r="T43" s="47">
        <v>6</v>
      </c>
      <c r="U43" s="48">
        <v>44713</v>
      </c>
      <c r="V43" s="44">
        <v>0</v>
      </c>
      <c r="W43" s="49">
        <v>0</v>
      </c>
      <c r="X43" s="14">
        <v>0</v>
      </c>
      <c r="Y43" s="13">
        <v>0</v>
      </c>
      <c r="Z43" s="16">
        <v>0</v>
      </c>
      <c r="AA43" s="49">
        <v>0</v>
      </c>
      <c r="AB43" s="14">
        <v>0</v>
      </c>
      <c r="AC43" s="13">
        <v>0</v>
      </c>
      <c r="AD43" s="187">
        <f t="shared" si="18"/>
        <v>0</v>
      </c>
      <c r="AE43" s="138">
        <f t="shared" si="19"/>
        <v>0</v>
      </c>
      <c r="AF43" s="187">
        <f t="shared" si="20"/>
        <v>0</v>
      </c>
      <c r="AG43" s="138">
        <f t="shared" si="21"/>
        <v>0</v>
      </c>
    </row>
    <row r="44" ht="30" customHeight="1" spans="1:33">
      <c r="A44" s="17">
        <v>7</v>
      </c>
      <c r="B44" s="11">
        <v>44743</v>
      </c>
      <c r="C44" s="232">
        <v>0</v>
      </c>
      <c r="D44" s="13">
        <v>0</v>
      </c>
      <c r="E44" s="16">
        <v>0</v>
      </c>
      <c r="F44" s="15">
        <v>0</v>
      </c>
      <c r="G44" s="12">
        <v>144</v>
      </c>
      <c r="H44" s="13">
        <v>4635.1</v>
      </c>
      <c r="I44" s="14">
        <v>0</v>
      </c>
      <c r="J44" s="15">
        <v>0</v>
      </c>
      <c r="K44" s="47">
        <f t="shared" si="14"/>
        <v>144</v>
      </c>
      <c r="L44" s="57">
        <f t="shared" si="15"/>
        <v>4635.1</v>
      </c>
      <c r="M44" s="58">
        <v>444</v>
      </c>
      <c r="N44" s="13">
        <v>14840.05</v>
      </c>
      <c r="O44" s="14">
        <v>0</v>
      </c>
      <c r="P44" s="15">
        <v>0</v>
      </c>
      <c r="Q44" s="17">
        <f t="shared" si="16"/>
        <v>444</v>
      </c>
      <c r="R44" s="130">
        <f t="shared" si="17"/>
        <v>14840.05</v>
      </c>
      <c r="T44" s="47">
        <v>7</v>
      </c>
      <c r="U44" s="48">
        <v>44743</v>
      </c>
      <c r="V44" s="44">
        <v>0</v>
      </c>
      <c r="W44" s="49">
        <v>0</v>
      </c>
      <c r="X44" s="44">
        <v>0</v>
      </c>
      <c r="Y44" s="44">
        <v>0</v>
      </c>
      <c r="Z44" s="16">
        <v>0</v>
      </c>
      <c r="AA44" s="49">
        <v>0</v>
      </c>
      <c r="AB44" s="44">
        <v>0</v>
      </c>
      <c r="AC44" s="49">
        <v>0</v>
      </c>
      <c r="AD44" s="187">
        <f t="shared" si="18"/>
        <v>0</v>
      </c>
      <c r="AE44" s="138">
        <f t="shared" si="19"/>
        <v>0</v>
      </c>
      <c r="AF44" s="187">
        <f t="shared" si="20"/>
        <v>0</v>
      </c>
      <c r="AG44" s="138">
        <f t="shared" si="21"/>
        <v>0</v>
      </c>
    </row>
    <row r="45" ht="30" customHeight="1" spans="1:33">
      <c r="A45" s="17">
        <v>8</v>
      </c>
      <c r="B45" s="11">
        <v>44774</v>
      </c>
      <c r="C45" s="232">
        <v>0</v>
      </c>
      <c r="D45" s="13">
        <v>0</v>
      </c>
      <c r="E45" s="16">
        <v>0</v>
      </c>
      <c r="F45" s="15">
        <v>0</v>
      </c>
      <c r="G45" s="12">
        <v>105</v>
      </c>
      <c r="H45" s="13">
        <v>3360.35</v>
      </c>
      <c r="I45" s="14">
        <v>17</v>
      </c>
      <c r="J45" s="15">
        <v>548.05</v>
      </c>
      <c r="K45" s="47">
        <f t="shared" si="14"/>
        <v>122</v>
      </c>
      <c r="L45" s="57">
        <f t="shared" si="15"/>
        <v>3908.4</v>
      </c>
      <c r="M45" s="58">
        <v>571</v>
      </c>
      <c r="N45" s="13">
        <v>18401.75</v>
      </c>
      <c r="O45" s="14">
        <v>93</v>
      </c>
      <c r="P45" s="15">
        <v>3052.65</v>
      </c>
      <c r="Q45" s="17">
        <f t="shared" si="16"/>
        <v>664</v>
      </c>
      <c r="R45" s="130">
        <f t="shared" si="17"/>
        <v>21454.4</v>
      </c>
      <c r="T45" s="47">
        <v>8</v>
      </c>
      <c r="U45" s="48">
        <v>44774</v>
      </c>
      <c r="V45" s="44">
        <v>0</v>
      </c>
      <c r="W45" s="49">
        <v>0</v>
      </c>
      <c r="X45" s="44">
        <v>0</v>
      </c>
      <c r="Y45" s="44">
        <v>0</v>
      </c>
      <c r="Z45" s="16">
        <v>0</v>
      </c>
      <c r="AA45" s="49">
        <v>0</v>
      </c>
      <c r="AB45" s="14">
        <v>0</v>
      </c>
      <c r="AC45" s="49">
        <v>0</v>
      </c>
      <c r="AD45" s="187">
        <f t="shared" si="18"/>
        <v>0</v>
      </c>
      <c r="AE45" s="138">
        <f t="shared" si="19"/>
        <v>0</v>
      </c>
      <c r="AF45" s="187">
        <f t="shared" si="20"/>
        <v>0</v>
      </c>
      <c r="AG45" s="138">
        <f t="shared" si="21"/>
        <v>0</v>
      </c>
    </row>
    <row r="46" ht="30" customHeight="1" spans="1:33">
      <c r="A46" s="17">
        <v>9</v>
      </c>
      <c r="B46" s="11">
        <v>44805</v>
      </c>
      <c r="C46" s="232">
        <v>33</v>
      </c>
      <c r="D46" s="13">
        <v>790.45</v>
      </c>
      <c r="E46" s="16">
        <v>0</v>
      </c>
      <c r="F46" s="15">
        <v>0</v>
      </c>
      <c r="G46" s="12">
        <v>144</v>
      </c>
      <c r="H46" s="13">
        <v>4621</v>
      </c>
      <c r="I46" s="16">
        <v>0</v>
      </c>
      <c r="J46" s="15">
        <v>0</v>
      </c>
      <c r="K46" s="47">
        <f t="shared" si="14"/>
        <v>177</v>
      </c>
      <c r="L46" s="57">
        <f t="shared" si="15"/>
        <v>5411.45</v>
      </c>
      <c r="M46" s="58">
        <v>700</v>
      </c>
      <c r="N46" s="13">
        <v>21626.95</v>
      </c>
      <c r="O46" s="187">
        <v>0</v>
      </c>
      <c r="P46" s="15">
        <v>0</v>
      </c>
      <c r="Q46" s="17">
        <f t="shared" si="16"/>
        <v>700</v>
      </c>
      <c r="R46" s="130">
        <f t="shared" si="17"/>
        <v>21626.95</v>
      </c>
      <c r="T46" s="47">
        <v>9</v>
      </c>
      <c r="U46" s="48">
        <v>44805</v>
      </c>
      <c r="V46" s="16">
        <v>18</v>
      </c>
      <c r="W46" s="13">
        <v>443.6</v>
      </c>
      <c r="X46" s="16">
        <v>36</v>
      </c>
      <c r="Y46" s="13">
        <v>847.25</v>
      </c>
      <c r="Z46" s="14">
        <v>44</v>
      </c>
      <c r="AA46" s="13">
        <v>1475.15</v>
      </c>
      <c r="AB46" s="14">
        <v>110</v>
      </c>
      <c r="AC46" s="13">
        <v>3533.55</v>
      </c>
      <c r="AD46" s="187">
        <f t="shared" si="18"/>
        <v>54</v>
      </c>
      <c r="AE46" s="138">
        <f t="shared" si="19"/>
        <v>1290.85</v>
      </c>
      <c r="AF46" s="187">
        <f t="shared" si="20"/>
        <v>154</v>
      </c>
      <c r="AG46" s="138">
        <f t="shared" si="21"/>
        <v>5008.7</v>
      </c>
    </row>
    <row r="47" ht="30" customHeight="1" spans="1:33">
      <c r="A47" s="17">
        <v>10</v>
      </c>
      <c r="B47" s="11">
        <v>44835</v>
      </c>
      <c r="C47" s="233">
        <v>0</v>
      </c>
      <c r="D47" s="13">
        <v>0</v>
      </c>
      <c r="E47" s="16">
        <v>0</v>
      </c>
      <c r="F47" s="15">
        <v>0</v>
      </c>
      <c r="G47" s="12">
        <v>122</v>
      </c>
      <c r="H47" s="13">
        <v>3940.5</v>
      </c>
      <c r="I47" s="16">
        <v>0</v>
      </c>
      <c r="J47" s="15">
        <v>0</v>
      </c>
      <c r="K47" s="47">
        <f t="shared" si="14"/>
        <v>122</v>
      </c>
      <c r="L47" s="57">
        <f t="shared" si="15"/>
        <v>3940.5</v>
      </c>
      <c r="M47" s="58">
        <v>502</v>
      </c>
      <c r="N47" s="13">
        <v>15406.8</v>
      </c>
      <c r="O47" s="14">
        <v>8</v>
      </c>
      <c r="P47" s="15">
        <v>244.2</v>
      </c>
      <c r="Q47" s="17">
        <f t="shared" si="16"/>
        <v>510</v>
      </c>
      <c r="R47" s="130">
        <f t="shared" si="17"/>
        <v>15651</v>
      </c>
      <c r="T47" s="47">
        <v>10</v>
      </c>
      <c r="U47" s="48">
        <v>44835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187">
        <f t="shared" si="18"/>
        <v>0</v>
      </c>
      <c r="AE47" s="138">
        <f t="shared" si="19"/>
        <v>0</v>
      </c>
      <c r="AF47" s="187">
        <f t="shared" si="20"/>
        <v>0</v>
      </c>
      <c r="AG47" s="138">
        <f t="shared" si="21"/>
        <v>0</v>
      </c>
    </row>
    <row r="48" ht="30" customHeight="1" spans="1:33">
      <c r="A48" s="17">
        <v>11</v>
      </c>
      <c r="B48" s="11">
        <v>44866</v>
      </c>
      <c r="C48" s="233">
        <v>0</v>
      </c>
      <c r="D48" s="13">
        <v>0</v>
      </c>
      <c r="E48" s="16">
        <v>0</v>
      </c>
      <c r="F48" s="15">
        <v>0</v>
      </c>
      <c r="G48" s="12">
        <v>160</v>
      </c>
      <c r="H48" s="13">
        <v>5094.1</v>
      </c>
      <c r="I48" s="14">
        <v>25</v>
      </c>
      <c r="J48" s="15">
        <v>801.4</v>
      </c>
      <c r="K48" s="47">
        <f t="shared" si="14"/>
        <v>185</v>
      </c>
      <c r="L48" s="57">
        <f t="shared" si="15"/>
        <v>5895.5</v>
      </c>
      <c r="M48" s="58">
        <v>431</v>
      </c>
      <c r="N48" s="13">
        <v>13858.85</v>
      </c>
      <c r="O48" s="14">
        <v>229</v>
      </c>
      <c r="P48" s="15">
        <v>7397.9</v>
      </c>
      <c r="Q48" s="17">
        <f t="shared" si="16"/>
        <v>660</v>
      </c>
      <c r="R48" s="130">
        <f t="shared" si="17"/>
        <v>21256.75</v>
      </c>
      <c r="T48" s="47">
        <v>11</v>
      </c>
      <c r="U48" s="48">
        <v>44866</v>
      </c>
      <c r="V48" s="44">
        <v>0</v>
      </c>
      <c r="W48" s="44">
        <v>0</v>
      </c>
      <c r="X48" s="44">
        <v>0</v>
      </c>
      <c r="Y48" s="44">
        <v>0</v>
      </c>
      <c r="Z48" s="14">
        <v>25</v>
      </c>
      <c r="AA48" s="13">
        <v>815.55</v>
      </c>
      <c r="AB48" s="14">
        <v>16</v>
      </c>
      <c r="AC48" s="13">
        <v>524.45</v>
      </c>
      <c r="AD48" s="187">
        <f t="shared" si="18"/>
        <v>0</v>
      </c>
      <c r="AE48" s="138">
        <f t="shared" si="19"/>
        <v>0</v>
      </c>
      <c r="AF48" s="187">
        <f t="shared" si="20"/>
        <v>41</v>
      </c>
      <c r="AG48" s="138">
        <f t="shared" si="21"/>
        <v>1340</v>
      </c>
    </row>
    <row r="49" ht="30" customHeight="1" spans="1:33">
      <c r="A49" s="17">
        <v>12</v>
      </c>
      <c r="B49" s="11">
        <v>44896</v>
      </c>
      <c r="C49" s="233">
        <v>0</v>
      </c>
      <c r="D49" s="13">
        <v>0</v>
      </c>
      <c r="E49" s="16">
        <v>0</v>
      </c>
      <c r="F49" s="15">
        <v>0</v>
      </c>
      <c r="G49" s="12">
        <v>138</v>
      </c>
      <c r="H49" s="13">
        <v>4424</v>
      </c>
      <c r="I49" s="14">
        <v>108</v>
      </c>
      <c r="J49" s="15">
        <v>3482.35</v>
      </c>
      <c r="K49" s="47">
        <f t="shared" si="14"/>
        <v>246</v>
      </c>
      <c r="L49" s="57">
        <f t="shared" si="15"/>
        <v>7906.35</v>
      </c>
      <c r="M49" s="58">
        <v>495</v>
      </c>
      <c r="N49" s="13">
        <v>16256.6</v>
      </c>
      <c r="O49" s="14">
        <v>367</v>
      </c>
      <c r="P49" s="15">
        <v>12157.9</v>
      </c>
      <c r="Q49" s="17">
        <f t="shared" si="16"/>
        <v>862</v>
      </c>
      <c r="R49" s="130">
        <f t="shared" si="17"/>
        <v>28414.5</v>
      </c>
      <c r="T49" s="47">
        <v>12</v>
      </c>
      <c r="U49" s="48">
        <v>44896</v>
      </c>
      <c r="V49" s="44">
        <v>0</v>
      </c>
      <c r="W49" s="44">
        <v>0</v>
      </c>
      <c r="X49" s="44">
        <v>0</v>
      </c>
      <c r="Y49" s="44">
        <v>0</v>
      </c>
      <c r="Z49" s="14">
        <v>152</v>
      </c>
      <c r="AA49" s="13">
        <v>5067.45</v>
      </c>
      <c r="AB49" s="14">
        <v>227</v>
      </c>
      <c r="AC49" s="13">
        <v>7655.05</v>
      </c>
      <c r="AD49" s="187">
        <f t="shared" si="18"/>
        <v>0</v>
      </c>
      <c r="AE49" s="138">
        <f t="shared" si="19"/>
        <v>0</v>
      </c>
      <c r="AF49" s="187">
        <f t="shared" si="20"/>
        <v>379</v>
      </c>
      <c r="AG49" s="138">
        <f t="shared" si="21"/>
        <v>12722.5</v>
      </c>
    </row>
    <row r="50" ht="30" customHeight="1" spans="1:33">
      <c r="A50" s="20"/>
      <c r="B50" s="21" t="s">
        <v>25</v>
      </c>
      <c r="C50" s="62">
        <f t="shared" ref="C50:T50" si="22">SUM(C38:C49)</f>
        <v>487</v>
      </c>
      <c r="D50" s="22">
        <f t="shared" si="22"/>
        <v>13608.45</v>
      </c>
      <c r="E50" s="23">
        <f t="shared" si="22"/>
        <v>43</v>
      </c>
      <c r="F50" s="24">
        <f t="shared" si="22"/>
        <v>1342.85</v>
      </c>
      <c r="G50" s="20">
        <f t="shared" si="22"/>
        <v>1076</v>
      </c>
      <c r="H50" s="22">
        <f t="shared" si="22"/>
        <v>34397.6</v>
      </c>
      <c r="I50" s="23">
        <f t="shared" si="22"/>
        <v>322</v>
      </c>
      <c r="J50" s="24">
        <f t="shared" si="22"/>
        <v>10357.15</v>
      </c>
      <c r="K50" s="20">
        <f t="shared" si="22"/>
        <v>1928</v>
      </c>
      <c r="L50" s="61">
        <f t="shared" si="22"/>
        <v>59706.05</v>
      </c>
      <c r="M50" s="62">
        <f t="shared" si="22"/>
        <v>4633</v>
      </c>
      <c r="N50" s="63">
        <f t="shared" si="22"/>
        <v>150358.75</v>
      </c>
      <c r="O50" s="50">
        <f t="shared" si="22"/>
        <v>1135</v>
      </c>
      <c r="P50" s="24">
        <f t="shared" si="22"/>
        <v>37444.7</v>
      </c>
      <c r="Q50" s="20">
        <f t="shared" si="22"/>
        <v>5768</v>
      </c>
      <c r="R50" s="136">
        <f t="shared" si="22"/>
        <v>187803.45</v>
      </c>
      <c r="T50" s="20"/>
      <c r="U50" s="50" t="s">
        <v>25</v>
      </c>
      <c r="V50" s="50">
        <f t="shared" ref="V50:AG50" si="23">SUM(V38:V49)</f>
        <v>18</v>
      </c>
      <c r="W50" s="50">
        <f t="shared" si="23"/>
        <v>443.6</v>
      </c>
      <c r="X50" s="23">
        <f t="shared" si="23"/>
        <v>36</v>
      </c>
      <c r="Y50" s="22">
        <f t="shared" si="23"/>
        <v>847.25</v>
      </c>
      <c r="Z50" s="22">
        <f t="shared" si="23"/>
        <v>221</v>
      </c>
      <c r="AA50" s="22">
        <f t="shared" si="23"/>
        <v>7358.15</v>
      </c>
      <c r="AB50" s="22">
        <f t="shared" si="23"/>
        <v>353</v>
      </c>
      <c r="AC50" s="22">
        <f t="shared" si="23"/>
        <v>11713.05</v>
      </c>
      <c r="AD50" s="50">
        <f t="shared" si="23"/>
        <v>54</v>
      </c>
      <c r="AE50" s="136">
        <f t="shared" si="23"/>
        <v>1290.85</v>
      </c>
      <c r="AF50" s="50">
        <f t="shared" si="23"/>
        <v>574</v>
      </c>
      <c r="AG50" s="136">
        <f t="shared" si="23"/>
        <v>19071.2</v>
      </c>
    </row>
    <row r="51" ht="27" customHeight="1" spans="1:18">
      <c r="A51" s="234"/>
      <c r="B51" s="234"/>
      <c r="C51" s="234"/>
      <c r="D51" s="235"/>
      <c r="E51" s="236"/>
      <c r="F51" s="235"/>
      <c r="G51" s="234"/>
      <c r="H51" s="235"/>
      <c r="I51" s="236"/>
      <c r="J51" s="235"/>
      <c r="K51" s="234"/>
      <c r="L51" s="235"/>
      <c r="M51" s="234"/>
      <c r="N51" s="238"/>
      <c r="O51" s="234"/>
      <c r="P51" s="235"/>
      <c r="Q51" s="234"/>
      <c r="R51" s="235"/>
    </row>
    <row r="52" ht="70" customHeight="1" spans="1:30">
      <c r="A52" s="237" t="s">
        <v>88</v>
      </c>
      <c r="B52" s="237"/>
      <c r="C52" s="237"/>
      <c r="D52" s="237"/>
      <c r="E52" s="237"/>
      <c r="F52" s="237"/>
      <c r="G52" s="237"/>
      <c r="H52" s="237"/>
      <c r="J52" s="46" t="s">
        <v>89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94"/>
      <c r="W52" s="46" t="s">
        <v>90</v>
      </c>
      <c r="X52" s="46"/>
      <c r="Y52" s="46"/>
      <c r="Z52" s="46"/>
      <c r="AA52" s="46"/>
      <c r="AB52" s="46"/>
      <c r="AC52" s="46"/>
      <c r="AD52" s="46"/>
    </row>
    <row r="53" ht="30" customHeight="1" spans="1:30">
      <c r="A53" s="2" t="s">
        <v>1</v>
      </c>
      <c r="B53" s="4" t="s">
        <v>2</v>
      </c>
      <c r="C53" s="4" t="s">
        <v>91</v>
      </c>
      <c r="D53" s="4"/>
      <c r="E53" s="4" t="s">
        <v>92</v>
      </c>
      <c r="F53" s="4"/>
      <c r="G53" s="185" t="s">
        <v>93</v>
      </c>
      <c r="H53" s="197"/>
      <c r="J53" s="2" t="s">
        <v>1</v>
      </c>
      <c r="K53" s="4" t="s">
        <v>2</v>
      </c>
      <c r="L53" s="4" t="s">
        <v>94</v>
      </c>
      <c r="M53" s="4"/>
      <c r="N53" s="4" t="s">
        <v>95</v>
      </c>
      <c r="O53" s="4"/>
      <c r="P53" s="4" t="s">
        <v>96</v>
      </c>
      <c r="Q53" s="4"/>
      <c r="R53" s="4" t="s">
        <v>97</v>
      </c>
      <c r="S53" s="4"/>
      <c r="T53" s="185" t="s">
        <v>98</v>
      </c>
      <c r="U53" s="197"/>
      <c r="W53" s="2" t="s">
        <v>1</v>
      </c>
      <c r="X53" s="4" t="s">
        <v>2</v>
      </c>
      <c r="Y53" s="4" t="s">
        <v>99</v>
      </c>
      <c r="Z53" s="4"/>
      <c r="AA53" s="4" t="s">
        <v>100</v>
      </c>
      <c r="AB53" s="4"/>
      <c r="AC53" s="185" t="s">
        <v>101</v>
      </c>
      <c r="AD53" s="197"/>
    </row>
    <row r="54" ht="42" customHeight="1" spans="1:30">
      <c r="A54" s="7"/>
      <c r="B54" s="8"/>
      <c r="C54" s="8" t="s">
        <v>9</v>
      </c>
      <c r="D54" s="8" t="s">
        <v>10</v>
      </c>
      <c r="E54" s="8" t="s">
        <v>9</v>
      </c>
      <c r="F54" s="8" t="s">
        <v>10</v>
      </c>
      <c r="G54" s="186" t="s">
        <v>22</v>
      </c>
      <c r="H54" s="198" t="s">
        <v>23</v>
      </c>
      <c r="J54" s="7"/>
      <c r="K54" s="8"/>
      <c r="L54" s="8" t="s">
        <v>9</v>
      </c>
      <c r="M54" s="8" t="s">
        <v>10</v>
      </c>
      <c r="N54" s="8" t="s">
        <v>9</v>
      </c>
      <c r="O54" s="8" t="s">
        <v>10</v>
      </c>
      <c r="P54" s="8" t="s">
        <v>9</v>
      </c>
      <c r="Q54" s="8" t="s">
        <v>10</v>
      </c>
      <c r="R54" s="8" t="s">
        <v>9</v>
      </c>
      <c r="S54" s="8" t="s">
        <v>10</v>
      </c>
      <c r="T54" s="186" t="s">
        <v>22</v>
      </c>
      <c r="U54" s="198" t="s">
        <v>23</v>
      </c>
      <c r="W54" s="7"/>
      <c r="X54" s="8"/>
      <c r="Y54" s="8" t="s">
        <v>9</v>
      </c>
      <c r="Z54" s="8" t="s">
        <v>10</v>
      </c>
      <c r="AA54" s="8" t="s">
        <v>9</v>
      </c>
      <c r="AB54" s="8" t="s">
        <v>10</v>
      </c>
      <c r="AC54" s="186" t="s">
        <v>22</v>
      </c>
      <c r="AD54" s="198" t="s">
        <v>23</v>
      </c>
    </row>
    <row r="55" ht="30" customHeight="1" spans="1:30">
      <c r="A55" s="47">
        <v>1</v>
      </c>
      <c r="B55" s="48">
        <v>44562</v>
      </c>
      <c r="C55" s="14">
        <v>118</v>
      </c>
      <c r="D55" s="13">
        <v>4115.5</v>
      </c>
      <c r="E55" s="14">
        <v>319</v>
      </c>
      <c r="F55" s="13">
        <v>10731.1</v>
      </c>
      <c r="G55" s="187">
        <f>C55+E55</f>
        <v>437</v>
      </c>
      <c r="H55" s="138">
        <f>D55+F55</f>
        <v>14846.6</v>
      </c>
      <c r="J55" s="47">
        <v>1</v>
      </c>
      <c r="K55" s="48">
        <v>44562</v>
      </c>
      <c r="L55" s="16">
        <v>33</v>
      </c>
      <c r="M55" s="13">
        <v>908.7</v>
      </c>
      <c r="N55" s="14">
        <v>313</v>
      </c>
      <c r="O55" s="13">
        <v>9908.85</v>
      </c>
      <c r="P55" s="16">
        <v>0</v>
      </c>
      <c r="Q55" s="13">
        <v>0</v>
      </c>
      <c r="R55" s="14">
        <v>84</v>
      </c>
      <c r="S55" s="13">
        <v>2653.4</v>
      </c>
      <c r="T55" s="187">
        <f>L55+N55+P55+R55</f>
        <v>430</v>
      </c>
      <c r="U55" s="138">
        <f>M55+O55+Q55+S55</f>
        <v>13470.95</v>
      </c>
      <c r="W55" s="47">
        <v>1</v>
      </c>
      <c r="X55" s="48">
        <v>44562</v>
      </c>
      <c r="Y55" s="16">
        <v>0</v>
      </c>
      <c r="Z55" s="13">
        <v>0</v>
      </c>
      <c r="AA55" s="14">
        <v>25</v>
      </c>
      <c r="AB55" s="13">
        <v>1006.8</v>
      </c>
      <c r="AC55" s="187">
        <f t="shared" ref="AC55:AC66" si="24">Y55+AA55</f>
        <v>25</v>
      </c>
      <c r="AD55" s="138">
        <f t="shared" ref="AD55:AD66" si="25">Z55+AB55</f>
        <v>1006.8</v>
      </c>
    </row>
    <row r="56" ht="30" customHeight="1" spans="1:30">
      <c r="A56" s="47">
        <v>2</v>
      </c>
      <c r="B56" s="48">
        <v>44593</v>
      </c>
      <c r="C56" s="14">
        <v>194</v>
      </c>
      <c r="D56" s="13">
        <v>6670.1</v>
      </c>
      <c r="E56" s="14">
        <v>5</v>
      </c>
      <c r="F56" s="13">
        <v>160.85</v>
      </c>
      <c r="G56" s="187">
        <f t="shared" ref="G55:G66" si="26">C56+E56</f>
        <v>199</v>
      </c>
      <c r="H56" s="138">
        <f t="shared" ref="H55:H66" si="27">D56+F56</f>
        <v>6830.95</v>
      </c>
      <c r="J56" s="47">
        <v>2</v>
      </c>
      <c r="K56" s="48">
        <v>44593</v>
      </c>
      <c r="L56" s="16">
        <v>71</v>
      </c>
      <c r="M56" s="13">
        <v>1738.1</v>
      </c>
      <c r="N56" s="14">
        <v>296</v>
      </c>
      <c r="O56" s="13">
        <v>9370.85</v>
      </c>
      <c r="P56" s="16">
        <v>0</v>
      </c>
      <c r="Q56" s="13">
        <v>0</v>
      </c>
      <c r="R56" s="16">
        <v>0</v>
      </c>
      <c r="S56" s="13">
        <v>0</v>
      </c>
      <c r="T56" s="187">
        <f t="shared" ref="T56:T66" si="28">L56+N56+P56+R56</f>
        <v>367</v>
      </c>
      <c r="U56" s="138">
        <f t="shared" ref="U56:U66" si="29">M56+O56+Q56+S56</f>
        <v>11108.95</v>
      </c>
      <c r="W56" s="47">
        <v>2</v>
      </c>
      <c r="X56" s="48">
        <v>44593</v>
      </c>
      <c r="Y56" s="14">
        <v>13</v>
      </c>
      <c r="Z56" s="13">
        <v>478.9</v>
      </c>
      <c r="AA56" s="16">
        <v>0</v>
      </c>
      <c r="AB56" s="13">
        <v>0</v>
      </c>
      <c r="AC56" s="187">
        <f t="shared" si="24"/>
        <v>13</v>
      </c>
      <c r="AD56" s="138">
        <f t="shared" si="25"/>
        <v>478.9</v>
      </c>
    </row>
    <row r="57" ht="30" customHeight="1" spans="1:30">
      <c r="A57" s="47">
        <v>3</v>
      </c>
      <c r="B57" s="48">
        <v>44621</v>
      </c>
      <c r="C57" s="14">
        <v>27</v>
      </c>
      <c r="D57" s="13">
        <v>883.7</v>
      </c>
      <c r="E57" s="14">
        <v>202</v>
      </c>
      <c r="F57" s="13">
        <v>6727.95</v>
      </c>
      <c r="G57" s="187">
        <f t="shared" si="26"/>
        <v>229</v>
      </c>
      <c r="H57" s="138">
        <f t="shared" si="27"/>
        <v>7611.65</v>
      </c>
      <c r="J57" s="47">
        <v>3</v>
      </c>
      <c r="K57" s="48">
        <v>44621</v>
      </c>
      <c r="L57" s="44">
        <v>0</v>
      </c>
      <c r="M57" s="49">
        <v>0</v>
      </c>
      <c r="N57" s="14">
        <v>65</v>
      </c>
      <c r="O57" s="13">
        <v>2062.05</v>
      </c>
      <c r="P57" s="16">
        <v>0</v>
      </c>
      <c r="Q57" s="49">
        <v>0</v>
      </c>
      <c r="R57" s="14">
        <v>331</v>
      </c>
      <c r="S57" s="13">
        <v>10497.55</v>
      </c>
      <c r="T57" s="187">
        <f t="shared" si="28"/>
        <v>396</v>
      </c>
      <c r="U57" s="138">
        <f t="shared" si="29"/>
        <v>12559.6</v>
      </c>
      <c r="W57" s="47">
        <v>3</v>
      </c>
      <c r="X57" s="48">
        <v>44621</v>
      </c>
      <c r="Y57" s="16">
        <v>0</v>
      </c>
      <c r="Z57" s="13">
        <v>0</v>
      </c>
      <c r="AA57" s="14">
        <v>12</v>
      </c>
      <c r="AB57" s="13">
        <v>478.05</v>
      </c>
      <c r="AC57" s="187">
        <f t="shared" si="24"/>
        <v>12</v>
      </c>
      <c r="AD57" s="138">
        <f t="shared" si="25"/>
        <v>478.05</v>
      </c>
    </row>
    <row r="58" ht="30" customHeight="1" spans="1:30">
      <c r="A58" s="47">
        <v>4</v>
      </c>
      <c r="B58" s="48">
        <v>44652</v>
      </c>
      <c r="C58" s="14">
        <v>233</v>
      </c>
      <c r="D58" s="13">
        <v>7590.95</v>
      </c>
      <c r="E58" s="14">
        <v>0</v>
      </c>
      <c r="F58" s="13">
        <v>0</v>
      </c>
      <c r="G58" s="187">
        <f t="shared" si="26"/>
        <v>233</v>
      </c>
      <c r="H58" s="138">
        <f t="shared" si="27"/>
        <v>7590.95</v>
      </c>
      <c r="J58" s="47">
        <v>4</v>
      </c>
      <c r="K58" s="48">
        <v>44652</v>
      </c>
      <c r="L58" s="44">
        <v>0</v>
      </c>
      <c r="M58" s="49">
        <v>0</v>
      </c>
      <c r="N58" s="14">
        <v>411</v>
      </c>
      <c r="O58" s="13">
        <v>12970.05</v>
      </c>
      <c r="P58" s="16">
        <v>0</v>
      </c>
      <c r="Q58" s="49">
        <v>0</v>
      </c>
      <c r="R58" s="14">
        <v>63</v>
      </c>
      <c r="S58" s="13">
        <v>1993.5</v>
      </c>
      <c r="T58" s="187">
        <f t="shared" si="28"/>
        <v>474</v>
      </c>
      <c r="U58" s="138">
        <f t="shared" si="29"/>
        <v>14963.55</v>
      </c>
      <c r="W58" s="47">
        <v>4</v>
      </c>
      <c r="X58" s="48">
        <v>44652</v>
      </c>
      <c r="Y58" s="14">
        <v>15</v>
      </c>
      <c r="Z58" s="13">
        <v>591.05</v>
      </c>
      <c r="AA58" s="14">
        <v>6</v>
      </c>
      <c r="AB58" s="13">
        <v>219.4</v>
      </c>
      <c r="AC58" s="187">
        <f t="shared" si="24"/>
        <v>21</v>
      </c>
      <c r="AD58" s="138">
        <f t="shared" si="25"/>
        <v>810.45</v>
      </c>
    </row>
    <row r="59" ht="30" customHeight="1" spans="1:30">
      <c r="A59" s="47">
        <v>5</v>
      </c>
      <c r="B59" s="48">
        <v>44682</v>
      </c>
      <c r="C59" s="14">
        <v>208</v>
      </c>
      <c r="D59" s="13">
        <v>6837.1</v>
      </c>
      <c r="E59" s="14">
        <v>0</v>
      </c>
      <c r="F59" s="13">
        <v>0</v>
      </c>
      <c r="G59" s="187">
        <f t="shared" si="26"/>
        <v>208</v>
      </c>
      <c r="H59" s="138">
        <f t="shared" si="27"/>
        <v>6837.1</v>
      </c>
      <c r="J59" s="47">
        <v>5</v>
      </c>
      <c r="K59" s="48">
        <v>44682</v>
      </c>
      <c r="L59" s="44">
        <v>0</v>
      </c>
      <c r="M59" s="49">
        <v>0</v>
      </c>
      <c r="N59" s="14">
        <v>255</v>
      </c>
      <c r="O59" s="13">
        <v>8064.4</v>
      </c>
      <c r="P59" s="16">
        <v>0</v>
      </c>
      <c r="Q59" s="49">
        <v>0</v>
      </c>
      <c r="R59" s="14">
        <v>10</v>
      </c>
      <c r="S59" s="13">
        <v>315.95</v>
      </c>
      <c r="T59" s="187">
        <f t="shared" si="28"/>
        <v>265</v>
      </c>
      <c r="U59" s="138">
        <f t="shared" si="29"/>
        <v>8380.35</v>
      </c>
      <c r="W59" s="47">
        <v>5</v>
      </c>
      <c r="X59" s="48">
        <v>44682</v>
      </c>
      <c r="Y59" s="14">
        <v>0</v>
      </c>
      <c r="Z59" s="13">
        <v>0</v>
      </c>
      <c r="AA59" s="14">
        <v>9</v>
      </c>
      <c r="AB59" s="13">
        <v>369.6</v>
      </c>
      <c r="AC59" s="187">
        <f t="shared" si="24"/>
        <v>9</v>
      </c>
      <c r="AD59" s="138">
        <f t="shared" si="25"/>
        <v>369.6</v>
      </c>
    </row>
    <row r="60" ht="30" customHeight="1" spans="1:30">
      <c r="A60" s="47">
        <v>6</v>
      </c>
      <c r="B60" s="48">
        <v>44713</v>
      </c>
      <c r="C60" s="14">
        <v>133</v>
      </c>
      <c r="D60" s="13">
        <v>4588.8</v>
      </c>
      <c r="E60" s="14">
        <v>12</v>
      </c>
      <c r="F60" s="13">
        <v>443.8</v>
      </c>
      <c r="G60" s="187">
        <f t="shared" si="26"/>
        <v>145</v>
      </c>
      <c r="H60" s="138">
        <f t="shared" si="27"/>
        <v>5032.6</v>
      </c>
      <c r="J60" s="47">
        <v>6</v>
      </c>
      <c r="K60" s="48">
        <v>44713</v>
      </c>
      <c r="L60" s="44">
        <v>0</v>
      </c>
      <c r="M60" s="49">
        <v>0</v>
      </c>
      <c r="N60" s="14">
        <v>189</v>
      </c>
      <c r="O60" s="13">
        <v>5974.45</v>
      </c>
      <c r="P60" s="16">
        <v>0</v>
      </c>
      <c r="Q60" s="49">
        <v>0</v>
      </c>
      <c r="R60" s="14">
        <v>14</v>
      </c>
      <c r="S60" s="13">
        <v>442.3</v>
      </c>
      <c r="T60" s="187">
        <f t="shared" si="28"/>
        <v>203</v>
      </c>
      <c r="U60" s="138">
        <f t="shared" si="29"/>
        <v>6416.75</v>
      </c>
      <c r="W60" s="47">
        <v>6</v>
      </c>
      <c r="X60" s="48">
        <v>44713</v>
      </c>
      <c r="Y60" s="14">
        <v>4</v>
      </c>
      <c r="Z60" s="13">
        <v>175.3</v>
      </c>
      <c r="AA60" s="14">
        <v>10</v>
      </c>
      <c r="AB60" s="13">
        <v>464.9</v>
      </c>
      <c r="AC60" s="187">
        <f t="shared" si="24"/>
        <v>14</v>
      </c>
      <c r="AD60" s="138">
        <f t="shared" si="25"/>
        <v>640.2</v>
      </c>
    </row>
    <row r="61" ht="30" customHeight="1" spans="1:30">
      <c r="A61" s="47">
        <v>7</v>
      </c>
      <c r="B61" s="48">
        <v>44743</v>
      </c>
      <c r="C61" s="14">
        <v>297</v>
      </c>
      <c r="D61" s="13">
        <v>10032.3</v>
      </c>
      <c r="E61" s="14">
        <v>0</v>
      </c>
      <c r="F61" s="13">
        <v>0</v>
      </c>
      <c r="G61" s="187">
        <f t="shared" si="26"/>
        <v>297</v>
      </c>
      <c r="H61" s="138">
        <f t="shared" si="27"/>
        <v>10032.3</v>
      </c>
      <c r="J61" s="47">
        <v>7</v>
      </c>
      <c r="K61" s="48">
        <v>44743</v>
      </c>
      <c r="L61" s="44">
        <v>0</v>
      </c>
      <c r="M61" s="49">
        <v>0</v>
      </c>
      <c r="N61" s="44">
        <v>376</v>
      </c>
      <c r="O61" s="44">
        <v>11929.05</v>
      </c>
      <c r="P61" s="16">
        <v>0</v>
      </c>
      <c r="Q61" s="49">
        <v>0</v>
      </c>
      <c r="R61" s="44">
        <v>0</v>
      </c>
      <c r="S61" s="49">
        <v>0</v>
      </c>
      <c r="T61" s="187">
        <f t="shared" si="28"/>
        <v>376</v>
      </c>
      <c r="U61" s="138">
        <f t="shared" si="29"/>
        <v>11929.05</v>
      </c>
      <c r="W61" s="47">
        <v>7</v>
      </c>
      <c r="X61" s="48">
        <v>44743</v>
      </c>
      <c r="Y61" s="14">
        <v>2</v>
      </c>
      <c r="Z61" s="13">
        <v>73.6</v>
      </c>
      <c r="AA61" s="14">
        <v>6</v>
      </c>
      <c r="AB61" s="13">
        <v>288.4</v>
      </c>
      <c r="AC61" s="187">
        <f t="shared" si="24"/>
        <v>8</v>
      </c>
      <c r="AD61" s="138">
        <f t="shared" si="25"/>
        <v>362</v>
      </c>
    </row>
    <row r="62" ht="30" customHeight="1" spans="1:30">
      <c r="A62" s="47">
        <v>8</v>
      </c>
      <c r="B62" s="48">
        <v>44774</v>
      </c>
      <c r="C62" s="14">
        <v>418</v>
      </c>
      <c r="D62" s="13">
        <v>13461.9</v>
      </c>
      <c r="E62" s="14">
        <v>37</v>
      </c>
      <c r="F62" s="13">
        <v>1218.5</v>
      </c>
      <c r="G62" s="187">
        <f t="shared" si="26"/>
        <v>455</v>
      </c>
      <c r="H62" s="138">
        <f t="shared" si="27"/>
        <v>14680.4</v>
      </c>
      <c r="J62" s="47">
        <v>8</v>
      </c>
      <c r="K62" s="48">
        <v>44774</v>
      </c>
      <c r="L62" s="44">
        <v>0</v>
      </c>
      <c r="M62" s="49">
        <v>0</v>
      </c>
      <c r="N62" s="44">
        <v>0</v>
      </c>
      <c r="O62" s="44">
        <v>0</v>
      </c>
      <c r="P62" s="16">
        <v>430</v>
      </c>
      <c r="Q62" s="49">
        <v>13670.75</v>
      </c>
      <c r="R62" s="14">
        <v>32</v>
      </c>
      <c r="S62" s="49">
        <v>1012.95</v>
      </c>
      <c r="T62" s="187">
        <f t="shared" si="28"/>
        <v>462</v>
      </c>
      <c r="U62" s="138">
        <f t="shared" si="29"/>
        <v>14683.7</v>
      </c>
      <c r="W62" s="47">
        <v>8</v>
      </c>
      <c r="X62" s="48">
        <v>44774</v>
      </c>
      <c r="Y62" s="14">
        <v>8</v>
      </c>
      <c r="Z62" s="13">
        <v>317.45</v>
      </c>
      <c r="AA62" s="14">
        <v>28</v>
      </c>
      <c r="AB62" s="13">
        <v>1244.7</v>
      </c>
      <c r="AC62" s="187">
        <f t="shared" si="24"/>
        <v>36</v>
      </c>
      <c r="AD62" s="138">
        <f t="shared" si="25"/>
        <v>1562.15</v>
      </c>
    </row>
    <row r="63" ht="30" customHeight="1" spans="1:30">
      <c r="A63" s="47">
        <v>9</v>
      </c>
      <c r="B63" s="48">
        <v>44805</v>
      </c>
      <c r="C63" s="14">
        <v>453</v>
      </c>
      <c r="D63" s="13">
        <v>14208.4</v>
      </c>
      <c r="E63" s="16">
        <v>0</v>
      </c>
      <c r="F63" s="49">
        <v>0</v>
      </c>
      <c r="G63" s="187">
        <f t="shared" si="26"/>
        <v>453</v>
      </c>
      <c r="H63" s="138">
        <f t="shared" si="27"/>
        <v>14208.4</v>
      </c>
      <c r="J63" s="47">
        <v>9</v>
      </c>
      <c r="K63" s="48">
        <v>44805</v>
      </c>
      <c r="L63" s="44">
        <v>0</v>
      </c>
      <c r="M63" s="49">
        <v>0</v>
      </c>
      <c r="N63" s="14">
        <v>489</v>
      </c>
      <c r="O63" s="13">
        <v>15514.7</v>
      </c>
      <c r="P63" s="16">
        <v>0</v>
      </c>
      <c r="Q63" s="49">
        <v>0</v>
      </c>
      <c r="R63" s="44">
        <v>0</v>
      </c>
      <c r="S63" s="49">
        <v>0</v>
      </c>
      <c r="T63" s="187">
        <f t="shared" si="28"/>
        <v>489</v>
      </c>
      <c r="U63" s="138">
        <f t="shared" si="29"/>
        <v>15514.7</v>
      </c>
      <c r="W63" s="47">
        <v>9</v>
      </c>
      <c r="X63" s="48">
        <v>44805</v>
      </c>
      <c r="Y63" s="14">
        <v>35</v>
      </c>
      <c r="Z63" s="13">
        <v>1370.8</v>
      </c>
      <c r="AA63" s="14">
        <v>41</v>
      </c>
      <c r="AB63" s="13">
        <v>1725.2</v>
      </c>
      <c r="AC63" s="187">
        <f t="shared" si="24"/>
        <v>76</v>
      </c>
      <c r="AD63" s="138">
        <f t="shared" si="25"/>
        <v>3096</v>
      </c>
    </row>
    <row r="64" ht="30" customHeight="1" spans="1:30">
      <c r="A64" s="47">
        <v>10</v>
      </c>
      <c r="B64" s="48">
        <v>44835</v>
      </c>
      <c r="C64" s="14">
        <v>204</v>
      </c>
      <c r="D64" s="13">
        <v>6528.7</v>
      </c>
      <c r="E64" s="14">
        <v>9</v>
      </c>
      <c r="F64" s="13">
        <v>287.2</v>
      </c>
      <c r="G64" s="187">
        <f t="shared" si="26"/>
        <v>213</v>
      </c>
      <c r="H64" s="138">
        <f t="shared" si="27"/>
        <v>6815.9</v>
      </c>
      <c r="J64" s="47">
        <v>10</v>
      </c>
      <c r="K64" s="48">
        <v>44835</v>
      </c>
      <c r="L64" s="44">
        <v>0</v>
      </c>
      <c r="M64" s="44">
        <v>0</v>
      </c>
      <c r="N64" s="14">
        <v>327</v>
      </c>
      <c r="O64" s="13">
        <v>10333.65</v>
      </c>
      <c r="P64" s="44">
        <v>0</v>
      </c>
      <c r="Q64" s="44">
        <v>0</v>
      </c>
      <c r="R64" s="44">
        <v>0</v>
      </c>
      <c r="S64" s="44">
        <v>0</v>
      </c>
      <c r="T64" s="187">
        <f t="shared" si="28"/>
        <v>327</v>
      </c>
      <c r="U64" s="138">
        <f t="shared" si="29"/>
        <v>10333.65</v>
      </c>
      <c r="W64" s="47">
        <v>10</v>
      </c>
      <c r="X64" s="48">
        <v>44835</v>
      </c>
      <c r="Y64" s="14">
        <v>11</v>
      </c>
      <c r="Z64" s="13">
        <v>394.8</v>
      </c>
      <c r="AA64" s="14">
        <v>36</v>
      </c>
      <c r="AB64" s="13">
        <v>1443.8</v>
      </c>
      <c r="AC64" s="187">
        <f t="shared" si="24"/>
        <v>47</v>
      </c>
      <c r="AD64" s="138">
        <f t="shared" si="25"/>
        <v>1838.6</v>
      </c>
    </row>
    <row r="65" ht="30" customHeight="1" spans="1:30">
      <c r="A65" s="47">
        <v>11</v>
      </c>
      <c r="B65" s="48">
        <v>44866</v>
      </c>
      <c r="C65" s="14">
        <v>204</v>
      </c>
      <c r="D65" s="13">
        <v>6627.2</v>
      </c>
      <c r="E65" s="14">
        <v>149</v>
      </c>
      <c r="F65" s="13">
        <v>4895.65</v>
      </c>
      <c r="G65" s="187">
        <f t="shared" si="26"/>
        <v>353</v>
      </c>
      <c r="H65" s="138">
        <f t="shared" si="27"/>
        <v>11522.85</v>
      </c>
      <c r="J65" s="47">
        <v>11</v>
      </c>
      <c r="K65" s="48">
        <v>44866</v>
      </c>
      <c r="L65" s="44">
        <v>0</v>
      </c>
      <c r="M65" s="44">
        <v>0</v>
      </c>
      <c r="N65" s="14">
        <v>354</v>
      </c>
      <c r="O65" s="13">
        <v>11218</v>
      </c>
      <c r="P65" s="44">
        <v>0</v>
      </c>
      <c r="Q65" s="44">
        <v>0</v>
      </c>
      <c r="R65" s="14">
        <v>30</v>
      </c>
      <c r="S65" s="13">
        <v>944.8</v>
      </c>
      <c r="T65" s="187">
        <f t="shared" si="28"/>
        <v>384</v>
      </c>
      <c r="U65" s="138">
        <f t="shared" si="29"/>
        <v>12162.8</v>
      </c>
      <c r="W65" s="47">
        <v>11</v>
      </c>
      <c r="X65" s="48">
        <v>44866</v>
      </c>
      <c r="Y65" s="14">
        <v>40</v>
      </c>
      <c r="Z65" s="13">
        <v>1555.1</v>
      </c>
      <c r="AA65" s="14">
        <v>28</v>
      </c>
      <c r="AB65" s="13">
        <v>1138.65</v>
      </c>
      <c r="AC65" s="187">
        <f t="shared" si="24"/>
        <v>68</v>
      </c>
      <c r="AD65" s="138">
        <f t="shared" si="25"/>
        <v>2693.75</v>
      </c>
    </row>
    <row r="66" ht="30" customHeight="1" spans="1:30">
      <c r="A66" s="47">
        <v>12</v>
      </c>
      <c r="B66" s="48">
        <v>44896</v>
      </c>
      <c r="C66" s="14">
        <v>55</v>
      </c>
      <c r="D66" s="13">
        <v>1775.75</v>
      </c>
      <c r="E66" s="14">
        <v>302</v>
      </c>
      <c r="F66" s="13">
        <v>9823.1</v>
      </c>
      <c r="G66" s="187">
        <f t="shared" si="26"/>
        <v>357</v>
      </c>
      <c r="H66" s="138">
        <f t="shared" si="27"/>
        <v>11598.85</v>
      </c>
      <c r="J66" s="47">
        <v>12</v>
      </c>
      <c r="K66" s="48">
        <v>44896</v>
      </c>
      <c r="L66" s="44">
        <v>0</v>
      </c>
      <c r="M66" s="44">
        <v>0</v>
      </c>
      <c r="N66" s="14">
        <v>360</v>
      </c>
      <c r="O66" s="13">
        <v>11422.55</v>
      </c>
      <c r="P66" s="44">
        <v>0</v>
      </c>
      <c r="Q66" s="44">
        <v>0</v>
      </c>
      <c r="R66" s="14">
        <v>271</v>
      </c>
      <c r="S66" s="13">
        <v>8597.35</v>
      </c>
      <c r="T66" s="187">
        <f t="shared" si="28"/>
        <v>631</v>
      </c>
      <c r="U66" s="138">
        <f t="shared" si="29"/>
        <v>20019.9</v>
      </c>
      <c r="W66" s="47">
        <v>12</v>
      </c>
      <c r="X66" s="48">
        <v>44896</v>
      </c>
      <c r="Y66" s="14">
        <v>29</v>
      </c>
      <c r="Z66" s="13">
        <v>1214.05</v>
      </c>
      <c r="AA66" s="14">
        <v>41</v>
      </c>
      <c r="AB66" s="13">
        <v>1719.3</v>
      </c>
      <c r="AC66" s="187">
        <f t="shared" si="24"/>
        <v>70</v>
      </c>
      <c r="AD66" s="138">
        <f t="shared" si="25"/>
        <v>2933.35</v>
      </c>
    </row>
    <row r="67" ht="30" customHeight="1" spans="1:30">
      <c r="A67" s="20"/>
      <c r="B67" s="50" t="s">
        <v>25</v>
      </c>
      <c r="C67" s="23">
        <f t="shared" ref="C67:H67" si="30">SUM(C55:C66)</f>
        <v>2544</v>
      </c>
      <c r="D67" s="22">
        <f t="shared" si="30"/>
        <v>83320.4</v>
      </c>
      <c r="E67" s="22">
        <f t="shared" si="30"/>
        <v>1035</v>
      </c>
      <c r="F67" s="22">
        <f t="shared" si="30"/>
        <v>34288.15</v>
      </c>
      <c r="G67" s="50">
        <f t="shared" si="30"/>
        <v>3579</v>
      </c>
      <c r="H67" s="136">
        <f t="shared" si="30"/>
        <v>117608.55</v>
      </c>
      <c r="J67" s="20"/>
      <c r="K67" s="50" t="s">
        <v>25</v>
      </c>
      <c r="L67" s="50">
        <f t="shared" ref="L67:U67" si="31">SUM(L55:L66)</f>
        <v>104</v>
      </c>
      <c r="M67" s="50">
        <f t="shared" si="31"/>
        <v>2646.8</v>
      </c>
      <c r="N67" s="23">
        <f t="shared" si="31"/>
        <v>3435</v>
      </c>
      <c r="O67" s="22">
        <f t="shared" si="31"/>
        <v>108768.6</v>
      </c>
      <c r="P67" s="22">
        <f t="shared" si="31"/>
        <v>430</v>
      </c>
      <c r="Q67" s="22">
        <f t="shared" si="31"/>
        <v>13670.75</v>
      </c>
      <c r="R67" s="22">
        <f t="shared" si="31"/>
        <v>835</v>
      </c>
      <c r="S67" s="22">
        <f t="shared" si="31"/>
        <v>26457.8</v>
      </c>
      <c r="T67" s="50">
        <f t="shared" si="31"/>
        <v>4804</v>
      </c>
      <c r="U67" s="136">
        <f t="shared" si="31"/>
        <v>151543.95</v>
      </c>
      <c r="W67" s="20"/>
      <c r="X67" s="50" t="s">
        <v>25</v>
      </c>
      <c r="Y67" s="23">
        <f t="shared" ref="Y67:AD67" si="32">SUM(Y55:Y66)</f>
        <v>157</v>
      </c>
      <c r="Z67" s="22">
        <f t="shared" si="32"/>
        <v>6171.05</v>
      </c>
      <c r="AA67" s="22">
        <f t="shared" si="32"/>
        <v>242</v>
      </c>
      <c r="AB67" s="22">
        <f t="shared" si="32"/>
        <v>10098.8</v>
      </c>
      <c r="AC67" s="50">
        <f t="shared" si="32"/>
        <v>399</v>
      </c>
      <c r="AD67" s="136">
        <f t="shared" si="32"/>
        <v>16269.85</v>
      </c>
    </row>
    <row r="68" ht="27" customHeight="1" spans="18:18">
      <c r="R68" s="235"/>
    </row>
    <row r="69" ht="30" customHeight="1" spans="1:8">
      <c r="A69" s="234"/>
      <c r="B69" s="234"/>
      <c r="C69" s="236"/>
      <c r="D69" s="235"/>
      <c r="E69" s="235"/>
      <c r="F69" s="235"/>
      <c r="G69" s="234"/>
      <c r="H69" s="235"/>
    </row>
    <row r="70" ht="70" customHeight="1" spans="1:29">
      <c r="A70" s="164" t="s">
        <v>102</v>
      </c>
      <c r="B70" s="164"/>
      <c r="C70" s="164"/>
      <c r="D70" s="164"/>
      <c r="E70" s="164"/>
      <c r="F70" s="164"/>
      <c r="G70" s="164"/>
      <c r="H70" s="164"/>
      <c r="J70" s="1" t="s">
        <v>103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24" customHeight="1" spans="1:29">
      <c r="A71" s="2" t="s">
        <v>1</v>
      </c>
      <c r="B71" s="4" t="s">
        <v>2</v>
      </c>
      <c r="C71" s="51" t="s">
        <v>3</v>
      </c>
      <c r="D71" s="114"/>
      <c r="E71" s="91" t="s">
        <v>4</v>
      </c>
      <c r="F71" s="99"/>
      <c r="G71" s="91" t="s">
        <v>5</v>
      </c>
      <c r="H71" s="92"/>
      <c r="J71" s="2" t="s">
        <v>1</v>
      </c>
      <c r="K71" s="3" t="s">
        <v>2</v>
      </c>
      <c r="L71" s="53" t="s">
        <v>104</v>
      </c>
      <c r="M71" s="4"/>
      <c r="N71" s="4" t="s">
        <v>105</v>
      </c>
      <c r="O71" s="3"/>
      <c r="P71" s="2" t="s">
        <v>106</v>
      </c>
      <c r="Q71" s="4"/>
      <c r="R71" s="4" t="s">
        <v>107</v>
      </c>
      <c r="S71" s="3"/>
      <c r="T71" s="96" t="s">
        <v>108</v>
      </c>
      <c r="U71" s="98"/>
      <c r="V71" s="53" t="s">
        <v>109</v>
      </c>
      <c r="W71" s="4"/>
      <c r="X71" s="4" t="s">
        <v>110</v>
      </c>
      <c r="Y71" s="3"/>
      <c r="Z71" s="208" t="s">
        <v>111</v>
      </c>
      <c r="AA71" s="239"/>
      <c r="AB71" s="195"/>
      <c r="AC71" s="195"/>
    </row>
    <row r="72" ht="38.25" spans="1:29">
      <c r="A72" s="7"/>
      <c r="B72" s="8"/>
      <c r="C72" s="54" t="s">
        <v>22</v>
      </c>
      <c r="D72" s="100" t="s">
        <v>23</v>
      </c>
      <c r="E72" s="54" t="s">
        <v>22</v>
      </c>
      <c r="F72" s="65" t="s">
        <v>23</v>
      </c>
      <c r="G72" s="165" t="s">
        <v>22</v>
      </c>
      <c r="H72" s="241" t="s">
        <v>10</v>
      </c>
      <c r="J72" s="5"/>
      <c r="K72" s="6"/>
      <c r="L72" s="56" t="s">
        <v>9</v>
      </c>
      <c r="M72" s="8" t="s">
        <v>10</v>
      </c>
      <c r="N72" s="8" t="s">
        <v>9</v>
      </c>
      <c r="O72" s="9" t="s">
        <v>10</v>
      </c>
      <c r="P72" s="7" t="s">
        <v>9</v>
      </c>
      <c r="Q72" s="8" t="s">
        <v>10</v>
      </c>
      <c r="R72" s="8" t="s">
        <v>9</v>
      </c>
      <c r="S72" s="9" t="s">
        <v>10</v>
      </c>
      <c r="T72" s="101" t="s">
        <v>22</v>
      </c>
      <c r="U72" s="103" t="s">
        <v>23</v>
      </c>
      <c r="V72" s="56" t="s">
        <v>9</v>
      </c>
      <c r="W72" s="8" t="s">
        <v>10</v>
      </c>
      <c r="X72" s="8" t="s">
        <v>9</v>
      </c>
      <c r="Y72" s="9" t="s">
        <v>10</v>
      </c>
      <c r="Z72" s="231" t="s">
        <v>22</v>
      </c>
      <c r="AA72" s="198" t="s">
        <v>23</v>
      </c>
      <c r="AB72" s="195"/>
      <c r="AC72" s="195"/>
    </row>
    <row r="73" ht="30" customHeight="1" spans="1:29">
      <c r="A73" s="47">
        <v>1</v>
      </c>
      <c r="B73" s="48">
        <v>44562</v>
      </c>
      <c r="C73" s="206">
        <f t="shared" ref="C73:C84" si="33">K4+K21+K38+T55+G90+W90+T73+AD38</f>
        <v>2697</v>
      </c>
      <c r="D73" s="15">
        <f t="shared" ref="D73:D84" si="34">L4+L21+L38+U55+H90+X90+U73+AE38</f>
        <v>80042.85</v>
      </c>
      <c r="E73" s="17">
        <f>Q4+Q21+Q38+G55+AC55+M90+Z73+AF38+AB21</f>
        <v>3768</v>
      </c>
      <c r="F73" s="130">
        <f>R4+R21+R38+H55+AD55+N90+AA73+AG38+AC21</f>
        <v>128530.1</v>
      </c>
      <c r="G73" s="47">
        <f t="shared" ref="G73:G84" si="35">S21+AB73</f>
        <v>403</v>
      </c>
      <c r="H73" s="148">
        <f t="shared" ref="H73:H84" si="36">T21</f>
        <v>12639.3</v>
      </c>
      <c r="J73" s="10">
        <v>1</v>
      </c>
      <c r="K73" s="11">
        <v>44562</v>
      </c>
      <c r="L73" s="232">
        <v>0</v>
      </c>
      <c r="M73" s="13">
        <v>0</v>
      </c>
      <c r="N73" s="16">
        <v>0</v>
      </c>
      <c r="O73" s="15">
        <v>0</v>
      </c>
      <c r="P73" s="12">
        <v>0</v>
      </c>
      <c r="Q73" s="13">
        <v>0</v>
      </c>
      <c r="R73" s="14">
        <v>0</v>
      </c>
      <c r="S73" s="15">
        <v>0</v>
      </c>
      <c r="T73" s="47">
        <f t="shared" ref="T73:T84" si="37">L73+N73+P73+R73</f>
        <v>0</v>
      </c>
      <c r="U73" s="57">
        <f t="shared" ref="U73:U84" si="38">M73+O73+Q73+S73</f>
        <v>0</v>
      </c>
      <c r="V73" s="58">
        <v>0</v>
      </c>
      <c r="W73" s="13">
        <v>0</v>
      </c>
      <c r="X73" s="14">
        <v>0</v>
      </c>
      <c r="Y73" s="15">
        <v>0</v>
      </c>
      <c r="Z73" s="17">
        <f>V73+X73</f>
        <v>0</v>
      </c>
      <c r="AA73" s="130">
        <f t="shared" ref="AA73:AA84" si="39">W73+Y73</f>
        <v>0</v>
      </c>
      <c r="AB73" s="183"/>
      <c r="AC73" s="246"/>
    </row>
    <row r="74" ht="30" customHeight="1" spans="1:29">
      <c r="A74" s="47">
        <v>2</v>
      </c>
      <c r="B74" s="48">
        <v>44593</v>
      </c>
      <c r="C74" s="206">
        <f t="shared" si="33"/>
        <v>1499</v>
      </c>
      <c r="D74" s="15">
        <f t="shared" si="34"/>
        <v>43098</v>
      </c>
      <c r="E74" s="17">
        <f t="shared" ref="E74:E84" si="40">Q5+Q22+Q39+G56+AC56+M91+Z74+AF39+AB22</f>
        <v>1777</v>
      </c>
      <c r="F74" s="130">
        <f t="shared" ref="F74:F84" si="41">R5+R22+R39+H56+AD56+N91+AA74+AG39+AC22</f>
        <v>60127.4</v>
      </c>
      <c r="G74" s="47">
        <f t="shared" si="35"/>
        <v>158</v>
      </c>
      <c r="H74" s="148">
        <f t="shared" si="36"/>
        <v>5235.35</v>
      </c>
      <c r="J74" s="17">
        <v>2</v>
      </c>
      <c r="K74" s="11">
        <v>44593</v>
      </c>
      <c r="L74" s="232">
        <v>0</v>
      </c>
      <c r="M74" s="13">
        <v>0</v>
      </c>
      <c r="N74" s="16">
        <v>0</v>
      </c>
      <c r="O74" s="15">
        <v>0</v>
      </c>
      <c r="P74" s="12">
        <v>0</v>
      </c>
      <c r="Q74" s="13">
        <v>0</v>
      </c>
      <c r="R74" s="16">
        <v>0</v>
      </c>
      <c r="S74" s="15">
        <v>0</v>
      </c>
      <c r="T74" s="47">
        <f t="shared" si="37"/>
        <v>0</v>
      </c>
      <c r="U74" s="57">
        <f t="shared" si="38"/>
        <v>0</v>
      </c>
      <c r="V74" s="58">
        <v>0</v>
      </c>
      <c r="W74" s="13">
        <v>0</v>
      </c>
      <c r="X74" s="187">
        <v>0</v>
      </c>
      <c r="Y74" s="15">
        <v>0</v>
      </c>
      <c r="Z74" s="17">
        <f t="shared" ref="Z73:Z84" si="42">V74+X74</f>
        <v>0</v>
      </c>
      <c r="AA74" s="130">
        <f t="shared" si="39"/>
        <v>0</v>
      </c>
      <c r="AB74" s="183"/>
      <c r="AC74" s="246"/>
    </row>
    <row r="75" ht="30" customHeight="1" spans="1:29">
      <c r="A75" s="47">
        <v>3</v>
      </c>
      <c r="B75" s="48">
        <v>44621</v>
      </c>
      <c r="C75" s="206">
        <f t="shared" si="33"/>
        <v>1460</v>
      </c>
      <c r="D75" s="15">
        <f t="shared" si="34"/>
        <v>43927.35</v>
      </c>
      <c r="E75" s="17">
        <f t="shared" si="40"/>
        <v>2201</v>
      </c>
      <c r="F75" s="130">
        <f t="shared" si="41"/>
        <v>72853.85</v>
      </c>
      <c r="G75" s="47">
        <f t="shared" si="35"/>
        <v>186</v>
      </c>
      <c r="H75" s="148">
        <f t="shared" si="36"/>
        <v>6119.2</v>
      </c>
      <c r="J75" s="17">
        <v>3</v>
      </c>
      <c r="K75" s="11">
        <v>44621</v>
      </c>
      <c r="L75" s="233">
        <v>0</v>
      </c>
      <c r="M75" s="13">
        <v>0</v>
      </c>
      <c r="N75" s="16">
        <v>0</v>
      </c>
      <c r="O75" s="15">
        <v>0</v>
      </c>
      <c r="P75" s="12">
        <v>3</v>
      </c>
      <c r="Q75" s="13">
        <v>87.6</v>
      </c>
      <c r="R75" s="14">
        <v>230</v>
      </c>
      <c r="S75" s="15">
        <v>6511.05</v>
      </c>
      <c r="T75" s="47">
        <f t="shared" si="37"/>
        <v>233</v>
      </c>
      <c r="U75" s="57">
        <f t="shared" si="38"/>
        <v>6598.65</v>
      </c>
      <c r="V75" s="233">
        <v>0</v>
      </c>
      <c r="W75" s="49">
        <v>0</v>
      </c>
      <c r="X75" s="14">
        <v>126</v>
      </c>
      <c r="Y75" s="15">
        <v>3931.35</v>
      </c>
      <c r="Z75" s="17">
        <f t="shared" si="42"/>
        <v>126</v>
      </c>
      <c r="AA75" s="130">
        <f t="shared" si="39"/>
        <v>3931.35</v>
      </c>
      <c r="AB75" s="179"/>
      <c r="AC75" s="246"/>
    </row>
    <row r="76" ht="30" customHeight="1" spans="1:29">
      <c r="A76" s="47">
        <v>4</v>
      </c>
      <c r="B76" s="48">
        <v>44652</v>
      </c>
      <c r="C76" s="206">
        <f t="shared" si="33"/>
        <v>1941</v>
      </c>
      <c r="D76" s="15">
        <f t="shared" si="34"/>
        <v>59342.4</v>
      </c>
      <c r="E76" s="17">
        <f t="shared" si="40"/>
        <v>3007</v>
      </c>
      <c r="F76" s="130">
        <f t="shared" si="41"/>
        <v>99686.95</v>
      </c>
      <c r="G76" s="47">
        <f t="shared" si="35"/>
        <v>319</v>
      </c>
      <c r="H76" s="148">
        <f t="shared" si="36"/>
        <v>10026</v>
      </c>
      <c r="J76" s="17">
        <v>4</v>
      </c>
      <c r="K76" s="11">
        <v>44652</v>
      </c>
      <c r="L76" s="232">
        <v>0</v>
      </c>
      <c r="M76" s="13">
        <v>0</v>
      </c>
      <c r="N76" s="16">
        <v>0</v>
      </c>
      <c r="O76" s="15">
        <v>0</v>
      </c>
      <c r="P76" s="12">
        <v>0</v>
      </c>
      <c r="Q76" s="13">
        <v>0</v>
      </c>
      <c r="R76" s="14">
        <v>433</v>
      </c>
      <c r="S76" s="15">
        <v>12333.7</v>
      </c>
      <c r="T76" s="47">
        <f t="shared" si="37"/>
        <v>433</v>
      </c>
      <c r="U76" s="57">
        <f t="shared" si="38"/>
        <v>12333.7</v>
      </c>
      <c r="V76" s="58">
        <v>0</v>
      </c>
      <c r="W76" s="13">
        <v>0</v>
      </c>
      <c r="X76" s="14">
        <v>151</v>
      </c>
      <c r="Y76" s="15">
        <v>4763</v>
      </c>
      <c r="Z76" s="17">
        <f t="shared" si="42"/>
        <v>151</v>
      </c>
      <c r="AA76" s="130">
        <f t="shared" si="39"/>
        <v>4763</v>
      </c>
      <c r="AB76" s="183"/>
      <c r="AC76" s="246"/>
    </row>
    <row r="77" ht="30" customHeight="1" spans="1:29">
      <c r="A77" s="47">
        <v>5</v>
      </c>
      <c r="B77" s="48">
        <v>44682</v>
      </c>
      <c r="C77" s="206">
        <f t="shared" si="33"/>
        <v>1243</v>
      </c>
      <c r="D77" s="15">
        <f t="shared" si="34"/>
        <v>38904.9</v>
      </c>
      <c r="E77" s="17">
        <f t="shared" si="40"/>
        <v>2222</v>
      </c>
      <c r="F77" s="130">
        <f t="shared" si="41"/>
        <v>73041.2</v>
      </c>
      <c r="G77" s="47">
        <f t="shared" si="35"/>
        <v>228</v>
      </c>
      <c r="H77" s="148">
        <f t="shared" si="36"/>
        <v>7223.75</v>
      </c>
      <c r="J77" s="17">
        <v>5</v>
      </c>
      <c r="K77" s="11">
        <v>44682</v>
      </c>
      <c r="L77" s="232">
        <v>0</v>
      </c>
      <c r="M77" s="13">
        <v>0</v>
      </c>
      <c r="N77" s="16">
        <v>0</v>
      </c>
      <c r="O77" s="15">
        <v>0</v>
      </c>
      <c r="P77" s="12">
        <v>53</v>
      </c>
      <c r="Q77" s="13">
        <v>1581.9</v>
      </c>
      <c r="R77" s="14">
        <v>101</v>
      </c>
      <c r="S77" s="15">
        <v>2992.2</v>
      </c>
      <c r="T77" s="47">
        <f t="shared" si="37"/>
        <v>154</v>
      </c>
      <c r="U77" s="57">
        <f t="shared" si="38"/>
        <v>4574.1</v>
      </c>
      <c r="V77" s="58">
        <v>33</v>
      </c>
      <c r="W77" s="13">
        <v>1037.45</v>
      </c>
      <c r="X77" s="14">
        <v>50</v>
      </c>
      <c r="Y77" s="15">
        <v>1590.75</v>
      </c>
      <c r="Z77" s="17">
        <f t="shared" si="42"/>
        <v>83</v>
      </c>
      <c r="AA77" s="130">
        <f t="shared" si="39"/>
        <v>2628.2</v>
      </c>
      <c r="AB77" s="179"/>
      <c r="AC77" s="246"/>
    </row>
    <row r="78" ht="30" customHeight="1" spans="1:29">
      <c r="A78" s="47">
        <v>6</v>
      </c>
      <c r="B78" s="48">
        <v>44713</v>
      </c>
      <c r="C78" s="206">
        <f t="shared" si="33"/>
        <v>948</v>
      </c>
      <c r="D78" s="15">
        <f t="shared" si="34"/>
        <v>29901.85</v>
      </c>
      <c r="E78" s="17">
        <f t="shared" si="40"/>
        <v>1291</v>
      </c>
      <c r="F78" s="130">
        <f t="shared" si="41"/>
        <v>44458.15</v>
      </c>
      <c r="G78" s="47">
        <f t="shared" si="35"/>
        <v>252</v>
      </c>
      <c r="H78" s="148">
        <f t="shared" si="36"/>
        <v>7910.7</v>
      </c>
      <c r="J78" s="17">
        <v>6</v>
      </c>
      <c r="K78" s="11">
        <v>44713</v>
      </c>
      <c r="L78" s="233">
        <v>0</v>
      </c>
      <c r="M78" s="13">
        <v>0</v>
      </c>
      <c r="N78" s="16">
        <v>0</v>
      </c>
      <c r="O78" s="15">
        <v>0</v>
      </c>
      <c r="P78" s="12">
        <v>42</v>
      </c>
      <c r="Q78" s="13">
        <v>1264.65</v>
      </c>
      <c r="R78" s="14">
        <v>28</v>
      </c>
      <c r="S78" s="15">
        <v>843.2</v>
      </c>
      <c r="T78" s="47">
        <f t="shared" si="37"/>
        <v>70</v>
      </c>
      <c r="U78" s="57">
        <f t="shared" si="38"/>
        <v>2107.85</v>
      </c>
      <c r="V78" s="58">
        <v>8</v>
      </c>
      <c r="W78" s="13">
        <v>242.05</v>
      </c>
      <c r="X78" s="14">
        <v>20</v>
      </c>
      <c r="Y78" s="15">
        <v>645.4</v>
      </c>
      <c r="Z78" s="17">
        <f t="shared" si="42"/>
        <v>28</v>
      </c>
      <c r="AA78" s="130">
        <f t="shared" si="39"/>
        <v>887.45</v>
      </c>
      <c r="AB78" s="183"/>
      <c r="AC78" s="246"/>
    </row>
    <row r="79" ht="30" customHeight="1" spans="1:29">
      <c r="A79" s="47">
        <v>7</v>
      </c>
      <c r="B79" s="48">
        <v>44743</v>
      </c>
      <c r="C79" s="206">
        <f t="shared" si="33"/>
        <v>1412</v>
      </c>
      <c r="D79" s="15">
        <f t="shared" si="34"/>
        <v>44786.6</v>
      </c>
      <c r="E79" s="17">
        <f t="shared" si="40"/>
        <v>2947</v>
      </c>
      <c r="F79" s="130">
        <f t="shared" si="41"/>
        <v>100517.95</v>
      </c>
      <c r="G79" s="47">
        <f t="shared" si="35"/>
        <v>427</v>
      </c>
      <c r="H79" s="148">
        <f t="shared" si="36"/>
        <v>13238.2</v>
      </c>
      <c r="J79" s="17">
        <v>7</v>
      </c>
      <c r="K79" s="11">
        <v>44743</v>
      </c>
      <c r="L79" s="232">
        <v>0</v>
      </c>
      <c r="M79" s="13">
        <v>0</v>
      </c>
      <c r="N79" s="16">
        <v>0</v>
      </c>
      <c r="O79" s="15">
        <v>0</v>
      </c>
      <c r="P79" s="12">
        <v>5</v>
      </c>
      <c r="Q79" s="13">
        <v>141.85</v>
      </c>
      <c r="R79" s="14">
        <v>154</v>
      </c>
      <c r="S79" s="15">
        <v>4582.75</v>
      </c>
      <c r="T79" s="47">
        <f t="shared" si="37"/>
        <v>159</v>
      </c>
      <c r="U79" s="57">
        <f t="shared" si="38"/>
        <v>4724.6</v>
      </c>
      <c r="V79" s="58">
        <v>3</v>
      </c>
      <c r="W79" s="13">
        <v>93</v>
      </c>
      <c r="X79" s="14">
        <v>43</v>
      </c>
      <c r="Y79" s="15">
        <v>1352.65</v>
      </c>
      <c r="Z79" s="17">
        <f t="shared" si="42"/>
        <v>46</v>
      </c>
      <c r="AA79" s="130">
        <f t="shared" si="39"/>
        <v>1445.65</v>
      </c>
      <c r="AB79" s="183"/>
      <c r="AC79" s="246"/>
    </row>
    <row r="80" ht="30" customHeight="1" spans="1:29">
      <c r="A80" s="47">
        <v>8</v>
      </c>
      <c r="B80" s="48">
        <v>44774</v>
      </c>
      <c r="C80" s="206">
        <f t="shared" si="33"/>
        <v>1655</v>
      </c>
      <c r="D80" s="15">
        <f t="shared" si="34"/>
        <v>52040.15</v>
      </c>
      <c r="E80" s="17">
        <f t="shared" si="40"/>
        <v>3999</v>
      </c>
      <c r="F80" s="130">
        <f t="shared" si="41"/>
        <v>129613.35</v>
      </c>
      <c r="G80" s="47">
        <f t="shared" si="35"/>
        <v>547</v>
      </c>
      <c r="H80" s="148">
        <f t="shared" si="36"/>
        <v>16875.2</v>
      </c>
      <c r="J80" s="17">
        <v>8</v>
      </c>
      <c r="K80" s="11">
        <v>44774</v>
      </c>
      <c r="L80" s="232">
        <v>0</v>
      </c>
      <c r="M80" s="13">
        <v>0</v>
      </c>
      <c r="N80" s="16">
        <v>0</v>
      </c>
      <c r="O80" s="15">
        <v>0</v>
      </c>
      <c r="P80" s="12">
        <v>0</v>
      </c>
      <c r="Q80" s="13">
        <v>0</v>
      </c>
      <c r="R80" s="14">
        <v>332</v>
      </c>
      <c r="S80" s="15">
        <v>9753.6</v>
      </c>
      <c r="T80" s="47">
        <f t="shared" si="37"/>
        <v>332</v>
      </c>
      <c r="U80" s="57">
        <f t="shared" si="38"/>
        <v>9753.6</v>
      </c>
      <c r="V80" s="58">
        <v>0</v>
      </c>
      <c r="W80" s="13">
        <v>0</v>
      </c>
      <c r="X80" s="14">
        <v>166</v>
      </c>
      <c r="Y80" s="15">
        <v>5186.35</v>
      </c>
      <c r="Z80" s="17">
        <f t="shared" si="42"/>
        <v>166</v>
      </c>
      <c r="AA80" s="130">
        <f t="shared" si="39"/>
        <v>5186.35</v>
      </c>
      <c r="AB80" s="183"/>
      <c r="AC80" s="246"/>
    </row>
    <row r="81" ht="30" customHeight="1" spans="1:29">
      <c r="A81" s="47">
        <v>9</v>
      </c>
      <c r="B81" s="48">
        <v>44805</v>
      </c>
      <c r="C81" s="206">
        <f t="shared" si="33"/>
        <v>1923</v>
      </c>
      <c r="D81" s="15">
        <f t="shared" si="34"/>
        <v>58652.55</v>
      </c>
      <c r="E81" s="17">
        <f t="shared" si="40"/>
        <v>4431</v>
      </c>
      <c r="F81" s="130">
        <f t="shared" si="41"/>
        <v>139156</v>
      </c>
      <c r="G81" s="47">
        <f t="shared" si="35"/>
        <v>633</v>
      </c>
      <c r="H81" s="148">
        <f t="shared" si="36"/>
        <v>19352.95</v>
      </c>
      <c r="J81" s="17">
        <v>9</v>
      </c>
      <c r="K81" s="11">
        <v>44805</v>
      </c>
      <c r="L81" s="233">
        <v>0</v>
      </c>
      <c r="M81" s="13">
        <v>0</v>
      </c>
      <c r="N81" s="16">
        <v>0</v>
      </c>
      <c r="O81" s="15">
        <v>0</v>
      </c>
      <c r="P81" s="12">
        <v>17</v>
      </c>
      <c r="Q81" s="13">
        <v>488.75</v>
      </c>
      <c r="R81" s="14">
        <v>707</v>
      </c>
      <c r="S81" s="15">
        <v>21168.95</v>
      </c>
      <c r="T81" s="47">
        <f t="shared" si="37"/>
        <v>724</v>
      </c>
      <c r="U81" s="57">
        <f t="shared" si="38"/>
        <v>21657.7</v>
      </c>
      <c r="V81" s="233">
        <v>0</v>
      </c>
      <c r="W81" s="49">
        <v>0</v>
      </c>
      <c r="X81" s="14">
        <v>298</v>
      </c>
      <c r="Y81" s="15">
        <v>9264.05</v>
      </c>
      <c r="Z81" s="17">
        <f t="shared" si="42"/>
        <v>298</v>
      </c>
      <c r="AA81" s="130">
        <f t="shared" si="39"/>
        <v>9264.05</v>
      </c>
      <c r="AB81" s="183"/>
      <c r="AC81" s="246"/>
    </row>
    <row r="82" ht="30" customHeight="1" spans="1:29">
      <c r="A82" s="47">
        <v>10</v>
      </c>
      <c r="B82" s="48">
        <v>44835</v>
      </c>
      <c r="C82" s="206">
        <f t="shared" si="33"/>
        <v>1163</v>
      </c>
      <c r="D82" s="15">
        <f t="shared" si="34"/>
        <v>36563.75</v>
      </c>
      <c r="E82" s="17">
        <f t="shared" si="40"/>
        <v>2875</v>
      </c>
      <c r="F82" s="130">
        <f t="shared" si="41"/>
        <v>90642.15</v>
      </c>
      <c r="G82" s="47">
        <f t="shared" si="35"/>
        <v>496</v>
      </c>
      <c r="H82" s="148">
        <f t="shared" si="36"/>
        <v>15360.45</v>
      </c>
      <c r="J82" s="17">
        <v>10</v>
      </c>
      <c r="K82" s="11">
        <v>44835</v>
      </c>
      <c r="L82" s="233">
        <v>0</v>
      </c>
      <c r="M82" s="13">
        <v>0</v>
      </c>
      <c r="N82" s="16">
        <v>0</v>
      </c>
      <c r="O82" s="15">
        <v>0</v>
      </c>
      <c r="P82" s="12">
        <v>114</v>
      </c>
      <c r="Q82" s="13">
        <v>3444.5</v>
      </c>
      <c r="R82" s="14">
        <v>298</v>
      </c>
      <c r="S82" s="15">
        <v>9038.6</v>
      </c>
      <c r="T82" s="47">
        <f t="shared" si="37"/>
        <v>412</v>
      </c>
      <c r="U82" s="57">
        <f t="shared" si="38"/>
        <v>12483.1</v>
      </c>
      <c r="V82" s="58">
        <v>229</v>
      </c>
      <c r="W82" s="13">
        <v>7085</v>
      </c>
      <c r="X82" s="14">
        <v>283</v>
      </c>
      <c r="Y82" s="15">
        <v>8760.45</v>
      </c>
      <c r="Z82" s="17">
        <f t="shared" si="42"/>
        <v>512</v>
      </c>
      <c r="AA82" s="130">
        <f t="shared" si="39"/>
        <v>15845.45</v>
      </c>
      <c r="AB82" s="179"/>
      <c r="AC82" s="246"/>
    </row>
    <row r="83" ht="30" customHeight="1" spans="1:29">
      <c r="A83" s="47">
        <v>11</v>
      </c>
      <c r="B83" s="48">
        <v>44866</v>
      </c>
      <c r="C83" s="206">
        <f t="shared" si="33"/>
        <v>1326</v>
      </c>
      <c r="D83" s="15">
        <f t="shared" si="34"/>
        <v>41338.4</v>
      </c>
      <c r="E83" s="17">
        <f t="shared" si="40"/>
        <v>2911</v>
      </c>
      <c r="F83" s="130">
        <f t="shared" si="41"/>
        <v>93030.9</v>
      </c>
      <c r="G83" s="47">
        <f t="shared" si="35"/>
        <v>280</v>
      </c>
      <c r="H83" s="148">
        <f t="shared" si="36"/>
        <v>8683.4</v>
      </c>
      <c r="J83" s="17">
        <v>11</v>
      </c>
      <c r="K83" s="11">
        <v>44866</v>
      </c>
      <c r="L83" s="233">
        <v>0</v>
      </c>
      <c r="M83" s="13">
        <v>0</v>
      </c>
      <c r="N83" s="16">
        <v>0</v>
      </c>
      <c r="O83" s="15">
        <v>0</v>
      </c>
      <c r="P83" s="47">
        <v>0</v>
      </c>
      <c r="Q83" s="13">
        <v>0</v>
      </c>
      <c r="R83" s="14">
        <v>385</v>
      </c>
      <c r="S83" s="15">
        <v>11390.05</v>
      </c>
      <c r="T83" s="47">
        <f t="shared" si="37"/>
        <v>385</v>
      </c>
      <c r="U83" s="57">
        <f t="shared" si="38"/>
        <v>11390.05</v>
      </c>
      <c r="V83" s="58">
        <v>15</v>
      </c>
      <c r="W83" s="13">
        <v>459.85</v>
      </c>
      <c r="X83" s="14">
        <v>368</v>
      </c>
      <c r="Y83" s="15">
        <v>11325.5</v>
      </c>
      <c r="Z83" s="17">
        <f t="shared" si="42"/>
        <v>383</v>
      </c>
      <c r="AA83" s="130">
        <f t="shared" si="39"/>
        <v>11785.35</v>
      </c>
      <c r="AB83" s="179"/>
      <c r="AC83" s="246"/>
    </row>
    <row r="84" ht="30" customHeight="1" spans="1:29">
      <c r="A84" s="47">
        <v>12</v>
      </c>
      <c r="B84" s="48">
        <v>44896</v>
      </c>
      <c r="C84" s="206">
        <f t="shared" si="33"/>
        <v>1364</v>
      </c>
      <c r="D84" s="15">
        <f t="shared" si="34"/>
        <v>43356.05</v>
      </c>
      <c r="E84" s="17">
        <f t="shared" si="40"/>
        <v>3294</v>
      </c>
      <c r="F84" s="130">
        <f t="shared" si="41"/>
        <v>107182.55</v>
      </c>
      <c r="G84" s="47">
        <f t="shared" si="35"/>
        <v>546</v>
      </c>
      <c r="H84" s="148">
        <f t="shared" si="36"/>
        <v>17692.5</v>
      </c>
      <c r="J84" s="17">
        <v>12</v>
      </c>
      <c r="K84" s="11">
        <v>44896</v>
      </c>
      <c r="L84" s="233">
        <v>0</v>
      </c>
      <c r="M84" s="13">
        <v>0</v>
      </c>
      <c r="N84" s="16">
        <v>0</v>
      </c>
      <c r="O84" s="15">
        <v>0</v>
      </c>
      <c r="P84" s="47">
        <v>0</v>
      </c>
      <c r="Q84" s="13">
        <v>0</v>
      </c>
      <c r="R84" s="14">
        <v>283</v>
      </c>
      <c r="S84" s="15">
        <v>8715.7</v>
      </c>
      <c r="T84" s="47">
        <f t="shared" si="37"/>
        <v>283</v>
      </c>
      <c r="U84" s="57">
        <f t="shared" si="38"/>
        <v>8715.7</v>
      </c>
      <c r="V84" s="58">
        <v>16</v>
      </c>
      <c r="W84" s="13">
        <v>492.7</v>
      </c>
      <c r="X84" s="14">
        <v>477</v>
      </c>
      <c r="Y84" s="15">
        <v>14690.4</v>
      </c>
      <c r="Z84" s="17">
        <f t="shared" si="42"/>
        <v>493</v>
      </c>
      <c r="AA84" s="130">
        <f t="shared" si="39"/>
        <v>15183.1</v>
      </c>
      <c r="AB84" s="179"/>
      <c r="AC84" s="246"/>
    </row>
    <row r="85" ht="30" customHeight="1" spans="1:29">
      <c r="A85" s="20"/>
      <c r="B85" s="50" t="s">
        <v>25</v>
      </c>
      <c r="C85" s="207">
        <f t="shared" ref="C85:H85" si="43">SUM(C73:C84)</f>
        <v>18631</v>
      </c>
      <c r="D85" s="24">
        <f t="shared" si="43"/>
        <v>571954.85</v>
      </c>
      <c r="E85" s="20">
        <f t="shared" si="43"/>
        <v>34723</v>
      </c>
      <c r="F85" s="136">
        <f t="shared" si="43"/>
        <v>1138840.55</v>
      </c>
      <c r="G85" s="20">
        <f t="shared" si="43"/>
        <v>4475</v>
      </c>
      <c r="H85" s="149">
        <f t="shared" si="43"/>
        <v>140357</v>
      </c>
      <c r="J85" s="20"/>
      <c r="K85" s="21" t="s">
        <v>25</v>
      </c>
      <c r="L85" s="62">
        <f t="shared" ref="L85:AC85" si="44">SUM(L73:L84)</f>
        <v>0</v>
      </c>
      <c r="M85" s="22">
        <f t="shared" si="44"/>
        <v>0</v>
      </c>
      <c r="N85" s="23">
        <f t="shared" si="44"/>
        <v>0</v>
      </c>
      <c r="O85" s="24">
        <f t="shared" si="44"/>
        <v>0</v>
      </c>
      <c r="P85" s="20">
        <f t="shared" si="44"/>
        <v>234</v>
      </c>
      <c r="Q85" s="22">
        <f t="shared" si="44"/>
        <v>7009.25</v>
      </c>
      <c r="R85" s="23">
        <f t="shared" si="44"/>
        <v>2951</v>
      </c>
      <c r="S85" s="24">
        <f t="shared" si="44"/>
        <v>87329.8</v>
      </c>
      <c r="T85" s="20">
        <f t="shared" si="44"/>
        <v>3185</v>
      </c>
      <c r="U85" s="61">
        <f t="shared" si="44"/>
        <v>94339.05</v>
      </c>
      <c r="V85" s="62">
        <f t="shared" si="44"/>
        <v>304</v>
      </c>
      <c r="W85" s="63">
        <f t="shared" si="44"/>
        <v>9410.05</v>
      </c>
      <c r="X85" s="50">
        <f t="shared" si="44"/>
        <v>1982</v>
      </c>
      <c r="Y85" s="24">
        <f t="shared" si="44"/>
        <v>61509.9</v>
      </c>
      <c r="Z85" s="20">
        <f t="shared" si="44"/>
        <v>2286</v>
      </c>
      <c r="AA85" s="136">
        <f t="shared" si="44"/>
        <v>70919.95</v>
      </c>
      <c r="AB85" s="179"/>
      <c r="AC85" s="246"/>
    </row>
    <row r="86" ht="32" customHeight="1"/>
    <row r="87" ht="47.25" spans="1:25">
      <c r="A87" s="1" t="s">
        <v>112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46" t="s">
        <v>113</v>
      </c>
      <c r="R87" s="46"/>
      <c r="S87" s="46"/>
      <c r="T87" s="46"/>
      <c r="U87" s="46"/>
      <c r="V87" s="46"/>
      <c r="W87" s="46"/>
      <c r="X87" s="46"/>
      <c r="Y87" s="46"/>
    </row>
    <row r="88" ht="40" customHeight="1" spans="1:25">
      <c r="A88" s="2" t="s">
        <v>1</v>
      </c>
      <c r="B88" s="4" t="s">
        <v>2</v>
      </c>
      <c r="C88" s="4" t="s">
        <v>114</v>
      </c>
      <c r="D88" s="4"/>
      <c r="E88" s="4" t="s">
        <v>115</v>
      </c>
      <c r="F88" s="4"/>
      <c r="G88" s="97" t="s">
        <v>116</v>
      </c>
      <c r="H88" s="97"/>
      <c r="I88" s="4" t="s">
        <v>32</v>
      </c>
      <c r="J88" s="4"/>
      <c r="K88" s="4" t="s">
        <v>33</v>
      </c>
      <c r="L88" s="4"/>
      <c r="M88" s="185" t="s">
        <v>34</v>
      </c>
      <c r="N88" s="185"/>
      <c r="O88" s="242" t="s">
        <v>21</v>
      </c>
      <c r="Q88" s="2" t="s">
        <v>1</v>
      </c>
      <c r="R88" s="4" t="s">
        <v>2</v>
      </c>
      <c r="S88" s="4" t="s">
        <v>117</v>
      </c>
      <c r="T88" s="4"/>
      <c r="U88" s="4" t="s">
        <v>118</v>
      </c>
      <c r="V88" s="4"/>
      <c r="W88" s="185" t="s">
        <v>119</v>
      </c>
      <c r="X88" s="197"/>
      <c r="Y88" s="247" t="s">
        <v>21</v>
      </c>
    </row>
    <row r="89" ht="38.25" spans="1:25">
      <c r="A89" s="7"/>
      <c r="B89" s="8"/>
      <c r="C89" s="8" t="s">
        <v>9</v>
      </c>
      <c r="D89" s="8" t="s">
        <v>10</v>
      </c>
      <c r="E89" s="8" t="s">
        <v>9</v>
      </c>
      <c r="F89" s="8" t="s">
        <v>10</v>
      </c>
      <c r="G89" s="102" t="s">
        <v>22</v>
      </c>
      <c r="H89" s="102" t="s">
        <v>23</v>
      </c>
      <c r="I89" s="8" t="s">
        <v>9</v>
      </c>
      <c r="J89" s="8" t="s">
        <v>10</v>
      </c>
      <c r="K89" s="8" t="s">
        <v>9</v>
      </c>
      <c r="L89" s="8" t="s">
        <v>10</v>
      </c>
      <c r="M89" s="186" t="s">
        <v>22</v>
      </c>
      <c r="N89" s="186" t="s">
        <v>23</v>
      </c>
      <c r="O89" s="243"/>
      <c r="Q89" s="7"/>
      <c r="R89" s="8"/>
      <c r="S89" s="8" t="s">
        <v>9</v>
      </c>
      <c r="T89" s="8" t="s">
        <v>10</v>
      </c>
      <c r="U89" s="8" t="s">
        <v>9</v>
      </c>
      <c r="V89" s="8" t="s">
        <v>10</v>
      </c>
      <c r="W89" s="186" t="s">
        <v>22</v>
      </c>
      <c r="X89" s="198" t="s">
        <v>23</v>
      </c>
      <c r="Y89" s="248"/>
    </row>
    <row r="90" ht="30" customHeight="1" spans="1:25">
      <c r="A90" s="17">
        <v>1</v>
      </c>
      <c r="B90" s="48">
        <v>44562</v>
      </c>
      <c r="C90" s="14">
        <v>5</v>
      </c>
      <c r="D90" s="13">
        <v>156.75</v>
      </c>
      <c r="E90" s="14">
        <v>6</v>
      </c>
      <c r="F90" s="13">
        <v>183.7</v>
      </c>
      <c r="G90" s="187">
        <f>C90+E90</f>
        <v>11</v>
      </c>
      <c r="H90" s="13">
        <f>D90+F90</f>
        <v>340.45</v>
      </c>
      <c r="I90" s="14">
        <v>62</v>
      </c>
      <c r="J90" s="13">
        <v>2020.85</v>
      </c>
      <c r="K90" s="14">
        <v>69</v>
      </c>
      <c r="L90" s="13">
        <v>2222.8</v>
      </c>
      <c r="M90" s="187">
        <f>I90+K90</f>
        <v>131</v>
      </c>
      <c r="N90" s="13">
        <f>J90+L90</f>
        <v>4243.65</v>
      </c>
      <c r="O90" s="244" t="s">
        <v>120</v>
      </c>
      <c r="Q90" s="47">
        <v>1</v>
      </c>
      <c r="R90" s="48">
        <v>44562</v>
      </c>
      <c r="S90" s="14">
        <v>6</v>
      </c>
      <c r="T90" s="13">
        <v>184.65</v>
      </c>
      <c r="U90" s="14">
        <v>2</v>
      </c>
      <c r="V90" s="13">
        <v>60.95</v>
      </c>
      <c r="W90" s="187">
        <f>S90+U90</f>
        <v>8</v>
      </c>
      <c r="X90" s="138">
        <f>T90+V90</f>
        <v>245.6</v>
      </c>
      <c r="Y90" s="249" t="s">
        <v>121</v>
      </c>
    </row>
    <row r="91" ht="30" customHeight="1" spans="1:25">
      <c r="A91" s="17">
        <v>2</v>
      </c>
      <c r="B91" s="48">
        <v>44593</v>
      </c>
      <c r="C91" s="187" t="s">
        <v>122</v>
      </c>
      <c r="D91" s="13" t="s">
        <v>122</v>
      </c>
      <c r="E91" s="16" t="s">
        <v>122</v>
      </c>
      <c r="F91" s="13" t="s">
        <v>122</v>
      </c>
      <c r="G91" s="187">
        <v>0</v>
      </c>
      <c r="H91" s="13">
        <v>0</v>
      </c>
      <c r="I91" s="187" t="s">
        <v>122</v>
      </c>
      <c r="J91" s="49" t="s">
        <v>122</v>
      </c>
      <c r="K91" s="187" t="s">
        <v>122</v>
      </c>
      <c r="L91" s="13" t="s">
        <v>122</v>
      </c>
      <c r="M91" s="187">
        <v>0</v>
      </c>
      <c r="N91" s="13">
        <v>0</v>
      </c>
      <c r="O91" s="244"/>
      <c r="Q91" s="47">
        <v>2</v>
      </c>
      <c r="R91" s="48">
        <v>44593</v>
      </c>
      <c r="S91" s="16" t="s">
        <v>122</v>
      </c>
      <c r="T91" s="13" t="s">
        <v>122</v>
      </c>
      <c r="U91" s="16" t="s">
        <v>122</v>
      </c>
      <c r="V91" s="13" t="s">
        <v>122</v>
      </c>
      <c r="W91" s="187">
        <v>0</v>
      </c>
      <c r="X91" s="138">
        <v>0</v>
      </c>
      <c r="Y91" s="250"/>
    </row>
    <row r="92" ht="30" customHeight="1" spans="1:25">
      <c r="A92" s="17">
        <v>3</v>
      </c>
      <c r="B92" s="48">
        <v>44621</v>
      </c>
      <c r="C92" s="187" t="s">
        <v>122</v>
      </c>
      <c r="D92" s="13" t="s">
        <v>122</v>
      </c>
      <c r="E92" s="16" t="s">
        <v>122</v>
      </c>
      <c r="F92" s="13" t="s">
        <v>122</v>
      </c>
      <c r="G92" s="187">
        <v>0</v>
      </c>
      <c r="H92" s="13">
        <v>0</v>
      </c>
      <c r="I92" s="187" t="s">
        <v>122</v>
      </c>
      <c r="J92" s="49" t="s">
        <v>122</v>
      </c>
      <c r="K92" s="187" t="s">
        <v>122</v>
      </c>
      <c r="L92" s="13" t="s">
        <v>122</v>
      </c>
      <c r="M92" s="187">
        <v>0</v>
      </c>
      <c r="N92" s="13">
        <v>0</v>
      </c>
      <c r="O92" s="244"/>
      <c r="Q92" s="47">
        <v>3</v>
      </c>
      <c r="R92" s="48">
        <v>44621</v>
      </c>
      <c r="S92" s="16" t="s">
        <v>122</v>
      </c>
      <c r="T92" s="13" t="s">
        <v>122</v>
      </c>
      <c r="U92" s="16" t="s">
        <v>122</v>
      </c>
      <c r="V92" s="13" t="s">
        <v>122</v>
      </c>
      <c r="W92" s="187">
        <v>0</v>
      </c>
      <c r="X92" s="138">
        <v>0</v>
      </c>
      <c r="Y92" s="250"/>
    </row>
    <row r="93" ht="30" customHeight="1" spans="1:25">
      <c r="A93" s="17">
        <v>4</v>
      </c>
      <c r="B93" s="48">
        <v>44652</v>
      </c>
      <c r="C93" s="14" t="s">
        <v>122</v>
      </c>
      <c r="D93" s="13" t="s">
        <v>122</v>
      </c>
      <c r="E93" s="14" t="s">
        <v>122</v>
      </c>
      <c r="F93" s="13" t="s">
        <v>122</v>
      </c>
      <c r="G93" s="187">
        <v>0</v>
      </c>
      <c r="H93" s="13">
        <v>0</v>
      </c>
      <c r="I93" s="14" t="s">
        <v>122</v>
      </c>
      <c r="J93" s="13" t="s">
        <v>122</v>
      </c>
      <c r="K93" s="14" t="s">
        <v>122</v>
      </c>
      <c r="L93" s="13" t="s">
        <v>122</v>
      </c>
      <c r="M93" s="187">
        <v>0</v>
      </c>
      <c r="N93" s="13">
        <v>0</v>
      </c>
      <c r="O93" s="244"/>
      <c r="Q93" s="47">
        <v>4</v>
      </c>
      <c r="R93" s="48">
        <v>44652</v>
      </c>
      <c r="S93" s="14" t="s">
        <v>122</v>
      </c>
      <c r="T93" s="13" t="s">
        <v>122</v>
      </c>
      <c r="U93" s="14" t="s">
        <v>122</v>
      </c>
      <c r="V93" s="13" t="s">
        <v>122</v>
      </c>
      <c r="W93" s="187">
        <v>0</v>
      </c>
      <c r="X93" s="138">
        <v>0</v>
      </c>
      <c r="Y93" s="250"/>
    </row>
    <row r="94" ht="30" customHeight="1" spans="1:25">
      <c r="A94" s="17">
        <v>5</v>
      </c>
      <c r="B94" s="48">
        <v>44682</v>
      </c>
      <c r="C94" s="14" t="s">
        <v>122</v>
      </c>
      <c r="D94" s="13" t="s">
        <v>122</v>
      </c>
      <c r="E94" s="16" t="s">
        <v>122</v>
      </c>
      <c r="F94" s="13" t="s">
        <v>122</v>
      </c>
      <c r="G94" s="187">
        <v>0</v>
      </c>
      <c r="H94" s="13">
        <v>0</v>
      </c>
      <c r="I94" s="14" t="s">
        <v>122</v>
      </c>
      <c r="J94" s="13" t="s">
        <v>122</v>
      </c>
      <c r="K94" s="187" t="s">
        <v>122</v>
      </c>
      <c r="L94" s="13" t="s">
        <v>122</v>
      </c>
      <c r="M94" s="187">
        <v>0</v>
      </c>
      <c r="N94" s="13">
        <v>0</v>
      </c>
      <c r="O94" s="244"/>
      <c r="Q94" s="47">
        <v>5</v>
      </c>
      <c r="R94" s="48">
        <v>44682</v>
      </c>
      <c r="S94" s="14" t="s">
        <v>122</v>
      </c>
      <c r="T94" s="13" t="s">
        <v>122</v>
      </c>
      <c r="U94" s="14" t="s">
        <v>122</v>
      </c>
      <c r="V94" s="13" t="s">
        <v>122</v>
      </c>
      <c r="W94" s="187">
        <v>0</v>
      </c>
      <c r="X94" s="138">
        <v>0</v>
      </c>
      <c r="Y94" s="250"/>
    </row>
    <row r="95" ht="30" customHeight="1" spans="1:25">
      <c r="A95" s="17">
        <v>6</v>
      </c>
      <c r="B95" s="48">
        <v>44713</v>
      </c>
      <c r="C95" s="14" t="s">
        <v>122</v>
      </c>
      <c r="D95" s="13" t="s">
        <v>122</v>
      </c>
      <c r="E95" s="14" t="s">
        <v>122</v>
      </c>
      <c r="F95" s="13" t="s">
        <v>122</v>
      </c>
      <c r="G95" s="187">
        <v>0</v>
      </c>
      <c r="H95" s="13">
        <v>0</v>
      </c>
      <c r="I95" s="14" t="s">
        <v>122</v>
      </c>
      <c r="J95" s="13" t="s">
        <v>122</v>
      </c>
      <c r="K95" s="14" t="s">
        <v>122</v>
      </c>
      <c r="L95" s="13" t="s">
        <v>122</v>
      </c>
      <c r="M95" s="187">
        <v>0</v>
      </c>
      <c r="N95" s="13">
        <v>0</v>
      </c>
      <c r="O95" s="244"/>
      <c r="Q95" s="47">
        <v>6</v>
      </c>
      <c r="R95" s="48">
        <v>44713</v>
      </c>
      <c r="S95" s="16" t="s">
        <v>122</v>
      </c>
      <c r="T95" s="13" t="s">
        <v>122</v>
      </c>
      <c r="U95" s="14" t="s">
        <v>122</v>
      </c>
      <c r="V95" s="13" t="s">
        <v>122</v>
      </c>
      <c r="W95" s="187">
        <v>0</v>
      </c>
      <c r="X95" s="138">
        <v>0</v>
      </c>
      <c r="Y95" s="250"/>
    </row>
    <row r="96" ht="30" customHeight="1" spans="1:25">
      <c r="A96" s="17">
        <v>7</v>
      </c>
      <c r="B96" s="48">
        <v>44743</v>
      </c>
      <c r="C96" s="14" t="s">
        <v>122</v>
      </c>
      <c r="D96" s="13" t="s">
        <v>122</v>
      </c>
      <c r="E96" s="14" t="s">
        <v>122</v>
      </c>
      <c r="F96" s="13" t="s">
        <v>122</v>
      </c>
      <c r="G96" s="187">
        <v>0</v>
      </c>
      <c r="H96" s="13">
        <v>0</v>
      </c>
      <c r="I96" s="14" t="s">
        <v>122</v>
      </c>
      <c r="J96" s="13" t="s">
        <v>122</v>
      </c>
      <c r="K96" s="14" t="s">
        <v>122</v>
      </c>
      <c r="L96" s="13" t="s">
        <v>122</v>
      </c>
      <c r="M96" s="187">
        <v>0</v>
      </c>
      <c r="N96" s="13">
        <v>0</v>
      </c>
      <c r="O96" s="244"/>
      <c r="Q96" s="47">
        <v>7</v>
      </c>
      <c r="R96" s="48">
        <v>44743</v>
      </c>
      <c r="S96" s="14" t="s">
        <v>122</v>
      </c>
      <c r="T96" s="13" t="s">
        <v>122</v>
      </c>
      <c r="U96" s="14" t="s">
        <v>122</v>
      </c>
      <c r="V96" s="13" t="s">
        <v>122</v>
      </c>
      <c r="W96" s="187">
        <v>0</v>
      </c>
      <c r="X96" s="138">
        <v>0</v>
      </c>
      <c r="Y96" s="250"/>
    </row>
    <row r="97" ht="30" customHeight="1" spans="1:25">
      <c r="A97" s="17">
        <v>8</v>
      </c>
      <c r="B97" s="48">
        <v>44774</v>
      </c>
      <c r="C97" s="14" t="s">
        <v>122</v>
      </c>
      <c r="D97" s="13" t="s">
        <v>122</v>
      </c>
      <c r="E97" s="16" t="s">
        <v>122</v>
      </c>
      <c r="F97" s="13" t="s">
        <v>122</v>
      </c>
      <c r="G97" s="187">
        <v>0</v>
      </c>
      <c r="H97" s="13">
        <v>0</v>
      </c>
      <c r="I97" s="14" t="s">
        <v>122</v>
      </c>
      <c r="J97" s="13" t="s">
        <v>122</v>
      </c>
      <c r="K97" s="187" t="s">
        <v>122</v>
      </c>
      <c r="L97" s="13" t="s">
        <v>122</v>
      </c>
      <c r="M97" s="187">
        <v>0</v>
      </c>
      <c r="N97" s="13">
        <v>0</v>
      </c>
      <c r="O97" s="244"/>
      <c r="Q97" s="47">
        <v>8</v>
      </c>
      <c r="R97" s="48">
        <v>44774</v>
      </c>
      <c r="S97" s="16" t="s">
        <v>122</v>
      </c>
      <c r="T97" s="13" t="s">
        <v>122</v>
      </c>
      <c r="U97" s="14" t="s">
        <v>122</v>
      </c>
      <c r="V97" s="13" t="s">
        <v>122</v>
      </c>
      <c r="W97" s="187">
        <v>0</v>
      </c>
      <c r="X97" s="138">
        <v>0</v>
      </c>
      <c r="Y97" s="250"/>
    </row>
    <row r="98" ht="30" customHeight="1" spans="1:25">
      <c r="A98" s="17">
        <v>9</v>
      </c>
      <c r="B98" s="48">
        <v>44805</v>
      </c>
      <c r="C98" s="187" t="s">
        <v>122</v>
      </c>
      <c r="D98" s="13" t="s">
        <v>122</v>
      </c>
      <c r="E98" s="16" t="s">
        <v>122</v>
      </c>
      <c r="F98" s="13" t="s">
        <v>122</v>
      </c>
      <c r="G98" s="187">
        <v>0</v>
      </c>
      <c r="H98" s="13">
        <v>0</v>
      </c>
      <c r="I98" s="187" t="s">
        <v>122</v>
      </c>
      <c r="J98" s="49" t="s">
        <v>122</v>
      </c>
      <c r="K98" s="187" t="s">
        <v>122</v>
      </c>
      <c r="L98" s="13" t="s">
        <v>122</v>
      </c>
      <c r="M98" s="187">
        <v>0</v>
      </c>
      <c r="N98" s="13">
        <v>0</v>
      </c>
      <c r="O98" s="244"/>
      <c r="Q98" s="47">
        <v>9</v>
      </c>
      <c r="R98" s="48">
        <v>44805</v>
      </c>
      <c r="S98" s="16" t="s">
        <v>122</v>
      </c>
      <c r="T98" s="13" t="s">
        <v>122</v>
      </c>
      <c r="U98" s="16" t="s">
        <v>122</v>
      </c>
      <c r="V98" s="49" t="s">
        <v>122</v>
      </c>
      <c r="W98" s="187">
        <v>0</v>
      </c>
      <c r="X98" s="138">
        <v>0</v>
      </c>
      <c r="Y98" s="250"/>
    </row>
    <row r="99" ht="30" customHeight="1" spans="1:25">
      <c r="A99" s="17">
        <v>10</v>
      </c>
      <c r="B99" s="48">
        <v>44835</v>
      </c>
      <c r="C99" s="187" t="s">
        <v>122</v>
      </c>
      <c r="D99" s="13" t="s">
        <v>122</v>
      </c>
      <c r="E99" s="16" t="s">
        <v>122</v>
      </c>
      <c r="F99" s="13" t="s">
        <v>122</v>
      </c>
      <c r="G99" s="187">
        <v>0</v>
      </c>
      <c r="H99" s="13">
        <v>0</v>
      </c>
      <c r="I99" s="187" t="s">
        <v>122</v>
      </c>
      <c r="J99" s="13" t="s">
        <v>122</v>
      </c>
      <c r="K99" s="187" t="s">
        <v>122</v>
      </c>
      <c r="L99" s="13" t="s">
        <v>122</v>
      </c>
      <c r="M99" s="187">
        <v>0</v>
      </c>
      <c r="N99" s="13">
        <v>0</v>
      </c>
      <c r="O99" s="244"/>
      <c r="Q99" s="47">
        <v>10</v>
      </c>
      <c r="R99" s="48">
        <v>44835</v>
      </c>
      <c r="S99" s="16" t="s">
        <v>122</v>
      </c>
      <c r="T99" s="13" t="s">
        <v>122</v>
      </c>
      <c r="U99" s="16" t="s">
        <v>122</v>
      </c>
      <c r="V99" s="13" t="s">
        <v>122</v>
      </c>
      <c r="W99" s="187">
        <v>0</v>
      </c>
      <c r="X99" s="138">
        <v>0</v>
      </c>
      <c r="Y99" s="250"/>
    </row>
    <row r="100" ht="30" customHeight="1" spans="1:25">
      <c r="A100" s="17">
        <v>11</v>
      </c>
      <c r="B100" s="48">
        <v>44866</v>
      </c>
      <c r="C100" s="187" t="s">
        <v>122</v>
      </c>
      <c r="D100" s="13" t="s">
        <v>122</v>
      </c>
      <c r="E100" s="16" t="s">
        <v>122</v>
      </c>
      <c r="F100" s="13" t="s">
        <v>122</v>
      </c>
      <c r="G100" s="187">
        <v>0</v>
      </c>
      <c r="H100" s="13">
        <v>0</v>
      </c>
      <c r="I100" s="187" t="s">
        <v>122</v>
      </c>
      <c r="J100" s="13" t="s">
        <v>122</v>
      </c>
      <c r="K100" s="187" t="s">
        <v>122</v>
      </c>
      <c r="L100" s="13" t="s">
        <v>122</v>
      </c>
      <c r="M100" s="187">
        <v>0</v>
      </c>
      <c r="N100" s="13">
        <v>0</v>
      </c>
      <c r="O100" s="244"/>
      <c r="Q100" s="47">
        <v>11</v>
      </c>
      <c r="R100" s="48">
        <v>44866</v>
      </c>
      <c r="S100" s="16" t="s">
        <v>122</v>
      </c>
      <c r="T100" s="13" t="s">
        <v>122</v>
      </c>
      <c r="U100" s="16" t="s">
        <v>122</v>
      </c>
      <c r="V100" s="13" t="s">
        <v>122</v>
      </c>
      <c r="W100" s="187">
        <v>0</v>
      </c>
      <c r="X100" s="138">
        <v>0</v>
      </c>
      <c r="Y100" s="250"/>
    </row>
    <row r="101" ht="30" customHeight="1" spans="1:25">
      <c r="A101" s="17">
        <v>12</v>
      </c>
      <c r="B101" s="48">
        <v>44896</v>
      </c>
      <c r="C101" s="187" t="s">
        <v>122</v>
      </c>
      <c r="D101" s="13" t="s">
        <v>122</v>
      </c>
      <c r="E101" s="16" t="s">
        <v>122</v>
      </c>
      <c r="F101" s="13" t="s">
        <v>122</v>
      </c>
      <c r="G101" s="187">
        <v>0</v>
      </c>
      <c r="H101" s="13">
        <v>0</v>
      </c>
      <c r="I101" s="187" t="s">
        <v>122</v>
      </c>
      <c r="J101" s="49" t="s">
        <v>122</v>
      </c>
      <c r="K101" s="187" t="s">
        <v>122</v>
      </c>
      <c r="L101" s="13" t="s">
        <v>122</v>
      </c>
      <c r="M101" s="187">
        <v>0</v>
      </c>
      <c r="N101" s="13">
        <v>0</v>
      </c>
      <c r="O101" s="244"/>
      <c r="Q101" s="47">
        <v>12</v>
      </c>
      <c r="R101" s="48">
        <v>44896</v>
      </c>
      <c r="S101" s="16" t="s">
        <v>122</v>
      </c>
      <c r="T101" s="13" t="s">
        <v>122</v>
      </c>
      <c r="U101" s="16" t="s">
        <v>122</v>
      </c>
      <c r="V101" s="13" t="s">
        <v>122</v>
      </c>
      <c r="W101" s="187">
        <v>0</v>
      </c>
      <c r="X101" s="138">
        <v>0</v>
      </c>
      <c r="Y101" s="250"/>
    </row>
    <row r="102" ht="30" customHeight="1" spans="1:25">
      <c r="A102" s="20"/>
      <c r="B102" s="50" t="s">
        <v>25</v>
      </c>
      <c r="C102" s="50">
        <f t="shared" ref="C102:N102" si="45">SUM(C90:C101)</f>
        <v>5</v>
      </c>
      <c r="D102" s="22">
        <f t="shared" si="45"/>
        <v>156.75</v>
      </c>
      <c r="E102" s="23">
        <f t="shared" si="45"/>
        <v>6</v>
      </c>
      <c r="F102" s="22">
        <f t="shared" si="45"/>
        <v>183.7</v>
      </c>
      <c r="G102" s="50">
        <f t="shared" si="45"/>
        <v>11</v>
      </c>
      <c r="H102" s="22">
        <f t="shared" si="45"/>
        <v>340.45</v>
      </c>
      <c r="I102" s="50">
        <f t="shared" si="45"/>
        <v>62</v>
      </c>
      <c r="J102" s="63">
        <f t="shared" si="45"/>
        <v>2020.85</v>
      </c>
      <c r="K102" s="50">
        <f t="shared" si="45"/>
        <v>69</v>
      </c>
      <c r="L102" s="22">
        <f t="shared" si="45"/>
        <v>2222.8</v>
      </c>
      <c r="M102" s="50">
        <f t="shared" si="45"/>
        <v>131</v>
      </c>
      <c r="N102" s="22">
        <f t="shared" si="45"/>
        <v>4243.65</v>
      </c>
      <c r="O102" s="245"/>
      <c r="Q102" s="20"/>
      <c r="R102" s="50" t="s">
        <v>25</v>
      </c>
      <c r="S102" s="23">
        <f t="shared" ref="S102:X102" si="46">SUM(S90:S101)</f>
        <v>6</v>
      </c>
      <c r="T102" s="22">
        <f t="shared" si="46"/>
        <v>184.65</v>
      </c>
      <c r="U102" s="22">
        <f t="shared" si="46"/>
        <v>2</v>
      </c>
      <c r="V102" s="22">
        <f t="shared" si="46"/>
        <v>60.95</v>
      </c>
      <c r="W102" s="50">
        <f t="shared" si="46"/>
        <v>8</v>
      </c>
      <c r="X102" s="136">
        <f t="shared" si="46"/>
        <v>245.6</v>
      </c>
      <c r="Y102" s="251"/>
    </row>
  </sheetData>
  <mergeCells count="106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18:T18"/>
    <mergeCell ref="V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X19:Y19"/>
    <mergeCell ref="Z19:AA19"/>
    <mergeCell ref="AB19:AC19"/>
    <mergeCell ref="A35:R35"/>
    <mergeCell ref="T35:AG35"/>
    <mergeCell ref="C36:D36"/>
    <mergeCell ref="E36:F36"/>
    <mergeCell ref="G36:H36"/>
    <mergeCell ref="I36:J36"/>
    <mergeCell ref="K36:L36"/>
    <mergeCell ref="M36:N36"/>
    <mergeCell ref="O36:P36"/>
    <mergeCell ref="Q36:R36"/>
    <mergeCell ref="V36:W36"/>
    <mergeCell ref="X36:Y36"/>
    <mergeCell ref="Z36:AA36"/>
    <mergeCell ref="AB36:AC36"/>
    <mergeCell ref="AD36:AE36"/>
    <mergeCell ref="AF36:AG36"/>
    <mergeCell ref="A52:H52"/>
    <mergeCell ref="J52:U52"/>
    <mergeCell ref="W52:AD52"/>
    <mergeCell ref="C53:D53"/>
    <mergeCell ref="E53:F53"/>
    <mergeCell ref="G53:H53"/>
    <mergeCell ref="L53:M53"/>
    <mergeCell ref="N53:O53"/>
    <mergeCell ref="P53:Q53"/>
    <mergeCell ref="R53:S53"/>
    <mergeCell ref="T53:U53"/>
    <mergeCell ref="Y53:Z53"/>
    <mergeCell ref="AA53:AB53"/>
    <mergeCell ref="AC53:AD53"/>
    <mergeCell ref="A70:H70"/>
    <mergeCell ref="J70:AC70"/>
    <mergeCell ref="C71:D71"/>
    <mergeCell ref="E71:F71"/>
    <mergeCell ref="G71:H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87:O87"/>
    <mergeCell ref="Q87:Y87"/>
    <mergeCell ref="C88:D88"/>
    <mergeCell ref="E88:F88"/>
    <mergeCell ref="G88:H88"/>
    <mergeCell ref="I88:J88"/>
    <mergeCell ref="K88:L88"/>
    <mergeCell ref="M88:N88"/>
    <mergeCell ref="S88:T88"/>
    <mergeCell ref="U88:V88"/>
    <mergeCell ref="W88:X88"/>
    <mergeCell ref="A2:A3"/>
    <mergeCell ref="A19:A20"/>
    <mergeCell ref="A36:A37"/>
    <mergeCell ref="A53:A54"/>
    <mergeCell ref="A71:A72"/>
    <mergeCell ref="A88:A89"/>
    <mergeCell ref="B2:B3"/>
    <mergeCell ref="B19:B20"/>
    <mergeCell ref="B36:B37"/>
    <mergeCell ref="B53:B54"/>
    <mergeCell ref="B71:B72"/>
    <mergeCell ref="B88:B89"/>
    <mergeCell ref="J53:J54"/>
    <mergeCell ref="J71:J72"/>
    <mergeCell ref="K53:K54"/>
    <mergeCell ref="K71:K72"/>
    <mergeCell ref="O88:O89"/>
    <mergeCell ref="O90:O102"/>
    <mergeCell ref="Q88:Q89"/>
    <mergeCell ref="R88:R89"/>
    <mergeCell ref="T36:T37"/>
    <mergeCell ref="U36:U37"/>
    <mergeCell ref="V19:V20"/>
    <mergeCell ref="W19:W20"/>
    <mergeCell ref="W53:W54"/>
    <mergeCell ref="X53:X54"/>
    <mergeCell ref="Y88:Y89"/>
    <mergeCell ref="Y90:Y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F9" workbookViewId="0">
      <selection activeCell="P16" sqref="P16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4.6333333333333" customWidth="1"/>
    <col min="5" max="5" width="12.6333333333333" customWidth="1"/>
    <col min="6" max="6" width="14.6333333333333" customWidth="1"/>
    <col min="7" max="7" width="12.6333333333333" customWidth="1"/>
    <col min="8" max="8" width="16.8833333333333" customWidth="1"/>
    <col min="9" max="9" width="12.6333333333333" customWidth="1"/>
    <col min="10" max="10" width="14.6333333333333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4.6333333333333" customWidth="1"/>
    <col min="17" max="17" width="12.6333333333333" customWidth="1"/>
    <col min="18" max="18" width="18.6333333333333" customWidth="1"/>
    <col min="19" max="19" width="15.25" customWidth="1"/>
    <col min="20" max="20" width="14.6333333333333" customWidth="1"/>
    <col min="21" max="21" width="18.1333333333333" customWidth="1"/>
    <col min="22" max="22" width="13.1333333333333" customWidth="1"/>
    <col min="23" max="23" width="17.3833333333333" customWidth="1"/>
    <col min="24" max="24" width="15.45" customWidth="1"/>
    <col min="25" max="25" width="14.3833333333333" customWidth="1"/>
    <col min="26" max="26" width="13.3833333333333" customWidth="1"/>
    <col min="27" max="27" width="18.75" customWidth="1"/>
    <col min="28" max="28" width="12.6333333333333" customWidth="1"/>
    <col min="29" max="29" width="17" customWidth="1"/>
    <col min="30" max="30" width="10.1333333333333" customWidth="1"/>
    <col min="31" max="31" width="14" customWidth="1"/>
    <col min="32" max="32" width="12.75" customWidth="1"/>
    <col min="33" max="33" width="17.1333333333333" customWidth="1"/>
  </cols>
  <sheetData>
    <row r="1" ht="47.25" spans="1:29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222" t="s">
        <v>124</v>
      </c>
      <c r="S1" s="222"/>
      <c r="T1" s="222"/>
      <c r="U1" s="222"/>
      <c r="V1" s="196"/>
      <c r="W1" s="196"/>
      <c r="X1" s="196"/>
      <c r="Y1" s="196"/>
      <c r="Z1" s="196"/>
      <c r="AA1" s="94"/>
      <c r="AB1" s="94"/>
      <c r="AC1" s="94"/>
    </row>
    <row r="2" ht="27" customHeight="1" spans="1:22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96" t="s">
        <v>108</v>
      </c>
      <c r="H2" s="98"/>
      <c r="I2" s="53" t="s">
        <v>109</v>
      </c>
      <c r="J2" s="4"/>
      <c r="K2" s="4" t="s">
        <v>110</v>
      </c>
      <c r="L2" s="3"/>
      <c r="M2" s="208" t="s">
        <v>111</v>
      </c>
      <c r="N2" s="209"/>
      <c r="O2" s="208" t="s">
        <v>125</v>
      </c>
      <c r="P2" s="210"/>
      <c r="R2" s="2" t="s">
        <v>1</v>
      </c>
      <c r="S2" s="4" t="s">
        <v>2</v>
      </c>
      <c r="T2" s="185" t="s">
        <v>80</v>
      </c>
      <c r="U2" s="197"/>
      <c r="V2" s="223" t="s">
        <v>21</v>
      </c>
    </row>
    <row r="3" ht="32" customHeight="1" spans="1:22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101" t="s">
        <v>22</v>
      </c>
      <c r="H3" s="103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211" t="s">
        <v>22</v>
      </c>
      <c r="N3" s="212" t="s">
        <v>23</v>
      </c>
      <c r="O3" s="211" t="s">
        <v>9</v>
      </c>
      <c r="P3" s="213" t="s">
        <v>10</v>
      </c>
      <c r="R3" s="7"/>
      <c r="S3" s="8"/>
      <c r="T3" s="186" t="s">
        <v>22</v>
      </c>
      <c r="U3" s="198" t="s">
        <v>23</v>
      </c>
      <c r="V3" s="224"/>
    </row>
    <row r="4" ht="30" customHeight="1" spans="1:22">
      <c r="A4" s="10">
        <v>1</v>
      </c>
      <c r="B4" s="11">
        <v>44927</v>
      </c>
      <c r="C4" s="12">
        <v>46</v>
      </c>
      <c r="D4" s="13">
        <v>1445.5</v>
      </c>
      <c r="E4" s="14">
        <v>396</v>
      </c>
      <c r="F4" s="15">
        <v>12413.5</v>
      </c>
      <c r="G4" s="47">
        <f>C4+E4</f>
        <v>442</v>
      </c>
      <c r="H4" s="57">
        <f>D4+F4</f>
        <v>13859</v>
      </c>
      <c r="I4" s="58">
        <v>40</v>
      </c>
      <c r="J4" s="13">
        <v>1256.5</v>
      </c>
      <c r="K4" s="14">
        <v>991</v>
      </c>
      <c r="L4" s="15">
        <v>30723.25</v>
      </c>
      <c r="M4" s="17">
        <f t="shared" ref="M4:M15" si="0">I4+K4</f>
        <v>1031</v>
      </c>
      <c r="N4" s="60">
        <f>J4+L4</f>
        <v>31979.75</v>
      </c>
      <c r="O4" s="214">
        <v>230</v>
      </c>
      <c r="P4" s="215">
        <v>7083.35</v>
      </c>
      <c r="R4" s="47">
        <v>1</v>
      </c>
      <c r="S4" s="48">
        <v>44927</v>
      </c>
      <c r="T4" s="187">
        <v>2</v>
      </c>
      <c r="U4" s="138">
        <v>76.45</v>
      </c>
      <c r="V4" s="225" t="s">
        <v>126</v>
      </c>
    </row>
    <row r="5" ht="30" customHeight="1" spans="1:22">
      <c r="A5" s="17">
        <v>2</v>
      </c>
      <c r="B5" s="11">
        <v>44958</v>
      </c>
      <c r="C5" s="12">
        <v>315</v>
      </c>
      <c r="D5" s="13">
        <v>9947.6</v>
      </c>
      <c r="E5" s="14">
        <v>606</v>
      </c>
      <c r="F5" s="15">
        <v>19127.5</v>
      </c>
      <c r="G5" s="47">
        <f t="shared" ref="G5:G15" si="1">C5+E5</f>
        <v>921</v>
      </c>
      <c r="H5" s="57">
        <f t="shared" ref="H5:H15" si="2">D5+F5</f>
        <v>29075.1</v>
      </c>
      <c r="I5" s="58">
        <v>485</v>
      </c>
      <c r="J5" s="13">
        <v>15004.55</v>
      </c>
      <c r="K5" s="14">
        <v>1306</v>
      </c>
      <c r="L5" s="15">
        <v>40291.6</v>
      </c>
      <c r="M5" s="17">
        <f t="shared" si="0"/>
        <v>1791</v>
      </c>
      <c r="N5" s="60">
        <f t="shared" ref="N4:N15" si="3">J5+L5</f>
        <v>55296.15</v>
      </c>
      <c r="O5" s="104">
        <v>525</v>
      </c>
      <c r="P5" s="146">
        <v>16100.95</v>
      </c>
      <c r="R5" s="47">
        <v>2</v>
      </c>
      <c r="S5" s="48">
        <v>44958</v>
      </c>
      <c r="T5" s="187">
        <v>0</v>
      </c>
      <c r="U5" s="138">
        <v>0</v>
      </c>
      <c r="V5" s="226"/>
    </row>
    <row r="6" ht="30" customHeight="1" spans="1:22">
      <c r="A6" s="17">
        <v>3</v>
      </c>
      <c r="B6" s="11">
        <v>44986</v>
      </c>
      <c r="C6" s="12">
        <v>152</v>
      </c>
      <c r="D6" s="13">
        <v>4797.15</v>
      </c>
      <c r="E6" s="14">
        <v>653</v>
      </c>
      <c r="F6" s="15">
        <v>20404.5</v>
      </c>
      <c r="G6" s="47">
        <f t="shared" si="1"/>
        <v>805</v>
      </c>
      <c r="H6" s="57">
        <f t="shared" si="2"/>
        <v>25201.65</v>
      </c>
      <c r="I6" s="58">
        <v>619</v>
      </c>
      <c r="J6" s="13">
        <v>19159.5</v>
      </c>
      <c r="K6" s="14">
        <v>1566</v>
      </c>
      <c r="L6" s="15">
        <v>48759.55</v>
      </c>
      <c r="M6" s="17">
        <f t="shared" si="0"/>
        <v>2185</v>
      </c>
      <c r="N6" s="60">
        <f t="shared" si="3"/>
        <v>67919.05</v>
      </c>
      <c r="O6" s="12">
        <v>516</v>
      </c>
      <c r="P6" s="148">
        <v>15939.55</v>
      </c>
      <c r="R6" s="47">
        <v>3</v>
      </c>
      <c r="S6" s="48">
        <v>44986</v>
      </c>
      <c r="T6" s="187">
        <v>0</v>
      </c>
      <c r="U6" s="138">
        <v>0</v>
      </c>
      <c r="V6" s="226"/>
    </row>
    <row r="7" ht="30" customHeight="1" spans="1:22">
      <c r="A7" s="17">
        <v>4</v>
      </c>
      <c r="B7" s="11">
        <v>45017</v>
      </c>
      <c r="C7" s="12">
        <v>474</v>
      </c>
      <c r="D7" s="13">
        <v>15107.75</v>
      </c>
      <c r="E7" s="14">
        <v>26</v>
      </c>
      <c r="F7" s="15">
        <v>818.95</v>
      </c>
      <c r="G7" s="47">
        <f t="shared" si="1"/>
        <v>500</v>
      </c>
      <c r="H7" s="57">
        <f t="shared" si="2"/>
        <v>15926.7</v>
      </c>
      <c r="I7" s="58">
        <v>1119</v>
      </c>
      <c r="J7" s="13">
        <v>34856.65</v>
      </c>
      <c r="K7" s="14">
        <v>59</v>
      </c>
      <c r="L7" s="15">
        <v>1808.55</v>
      </c>
      <c r="M7" s="17">
        <f t="shared" si="0"/>
        <v>1178</v>
      </c>
      <c r="N7" s="60">
        <f t="shared" si="3"/>
        <v>36665.2</v>
      </c>
      <c r="O7" s="12">
        <v>379</v>
      </c>
      <c r="P7" s="148">
        <v>11730.3</v>
      </c>
      <c r="R7" s="47">
        <v>4</v>
      </c>
      <c r="S7" s="48">
        <v>45017</v>
      </c>
      <c r="T7" s="187">
        <v>0</v>
      </c>
      <c r="U7" s="138">
        <v>0</v>
      </c>
      <c r="V7" s="226"/>
    </row>
    <row r="8" ht="30" customHeight="1" spans="1:22">
      <c r="A8" s="17">
        <v>5</v>
      </c>
      <c r="B8" s="11">
        <v>45047</v>
      </c>
      <c r="C8" s="12">
        <v>712</v>
      </c>
      <c r="D8" s="13">
        <v>22427.35</v>
      </c>
      <c r="E8" s="14">
        <v>473</v>
      </c>
      <c r="F8" s="15">
        <v>14860.6</v>
      </c>
      <c r="G8" s="47">
        <f t="shared" si="1"/>
        <v>1185</v>
      </c>
      <c r="H8" s="57">
        <f t="shared" si="2"/>
        <v>37287.95</v>
      </c>
      <c r="I8" s="58">
        <v>583</v>
      </c>
      <c r="J8" s="13">
        <v>18090.4</v>
      </c>
      <c r="K8" s="14">
        <v>213</v>
      </c>
      <c r="L8" s="15">
        <v>6582.65</v>
      </c>
      <c r="M8" s="17">
        <f t="shared" si="0"/>
        <v>796</v>
      </c>
      <c r="N8" s="60">
        <f t="shared" si="3"/>
        <v>24673.05</v>
      </c>
      <c r="O8" s="12">
        <v>342</v>
      </c>
      <c r="P8" s="148">
        <v>10502.1</v>
      </c>
      <c r="R8" s="47">
        <v>5</v>
      </c>
      <c r="S8" s="48">
        <v>45047</v>
      </c>
      <c r="T8" s="187">
        <v>0</v>
      </c>
      <c r="U8" s="138">
        <v>0</v>
      </c>
      <c r="V8" s="226"/>
    </row>
    <row r="9" ht="30" customHeight="1" spans="1:22">
      <c r="A9" s="17">
        <v>6</v>
      </c>
      <c r="B9" s="11">
        <v>45078</v>
      </c>
      <c r="C9" s="12">
        <v>366</v>
      </c>
      <c r="D9" s="13">
        <v>11367.9</v>
      </c>
      <c r="E9" s="14">
        <v>998</v>
      </c>
      <c r="F9" s="15">
        <v>31368.65</v>
      </c>
      <c r="G9" s="47">
        <f t="shared" si="1"/>
        <v>1364</v>
      </c>
      <c r="H9" s="57">
        <f t="shared" si="2"/>
        <v>42736.55</v>
      </c>
      <c r="I9" s="58">
        <v>230</v>
      </c>
      <c r="J9" s="13">
        <v>7239.45</v>
      </c>
      <c r="K9" s="14">
        <v>808</v>
      </c>
      <c r="L9" s="15">
        <v>25471.75</v>
      </c>
      <c r="M9" s="17">
        <f t="shared" si="0"/>
        <v>1038</v>
      </c>
      <c r="N9" s="60">
        <f t="shared" si="3"/>
        <v>32711.2</v>
      </c>
      <c r="O9" s="12">
        <v>329</v>
      </c>
      <c r="P9" s="148">
        <v>10194.95</v>
      </c>
      <c r="R9" s="47">
        <v>6</v>
      </c>
      <c r="S9" s="48">
        <v>45078</v>
      </c>
      <c r="T9" s="187">
        <v>0</v>
      </c>
      <c r="U9" s="138">
        <v>0</v>
      </c>
      <c r="V9" s="226"/>
    </row>
    <row r="10" ht="30" customHeight="1" spans="1:22">
      <c r="A10" s="17">
        <v>7</v>
      </c>
      <c r="B10" s="11">
        <v>45108</v>
      </c>
      <c r="C10" s="12">
        <v>497</v>
      </c>
      <c r="D10" s="13">
        <v>15726.65</v>
      </c>
      <c r="E10" s="14">
        <v>974</v>
      </c>
      <c r="F10" s="15">
        <v>30585.35</v>
      </c>
      <c r="G10" s="47">
        <f t="shared" si="1"/>
        <v>1471</v>
      </c>
      <c r="H10" s="57">
        <f t="shared" si="2"/>
        <v>46312</v>
      </c>
      <c r="I10" s="58">
        <v>346</v>
      </c>
      <c r="J10" s="13">
        <v>10949.1</v>
      </c>
      <c r="K10" s="14">
        <v>1069</v>
      </c>
      <c r="L10" s="15">
        <v>33900.5</v>
      </c>
      <c r="M10" s="17">
        <f t="shared" si="0"/>
        <v>1415</v>
      </c>
      <c r="N10" s="60">
        <f t="shared" si="3"/>
        <v>44849.6</v>
      </c>
      <c r="O10" s="12">
        <v>418</v>
      </c>
      <c r="P10" s="148">
        <v>13136.2</v>
      </c>
      <c r="R10" s="47">
        <v>7</v>
      </c>
      <c r="S10" s="48">
        <v>45108</v>
      </c>
      <c r="T10" s="187">
        <v>0</v>
      </c>
      <c r="U10" s="138">
        <v>0</v>
      </c>
      <c r="V10" s="226"/>
    </row>
    <row r="11" ht="30" customHeight="1" spans="1:22">
      <c r="A11" s="17">
        <v>8</v>
      </c>
      <c r="B11" s="11">
        <v>45139</v>
      </c>
      <c r="C11" s="12">
        <v>468</v>
      </c>
      <c r="D11" s="13">
        <v>14769.5</v>
      </c>
      <c r="E11" s="14">
        <v>1132</v>
      </c>
      <c r="F11" s="15">
        <v>35586.35</v>
      </c>
      <c r="G11" s="47">
        <f t="shared" si="1"/>
        <v>1600</v>
      </c>
      <c r="H11" s="57">
        <f t="shared" si="2"/>
        <v>50355.85</v>
      </c>
      <c r="I11" s="58">
        <v>196</v>
      </c>
      <c r="J11" s="13">
        <v>6106.4</v>
      </c>
      <c r="K11" s="14">
        <v>1673</v>
      </c>
      <c r="L11" s="15">
        <v>52443.2</v>
      </c>
      <c r="M11" s="17">
        <f t="shared" si="0"/>
        <v>1869</v>
      </c>
      <c r="N11" s="60">
        <f t="shared" si="3"/>
        <v>58549.6</v>
      </c>
      <c r="O11" s="12">
        <v>535</v>
      </c>
      <c r="P11" s="148">
        <v>16909.95</v>
      </c>
      <c r="R11" s="47">
        <v>8</v>
      </c>
      <c r="S11" s="48">
        <v>45139</v>
      </c>
      <c r="T11" s="187">
        <v>0</v>
      </c>
      <c r="U11" s="138">
        <v>0</v>
      </c>
      <c r="V11" s="226"/>
    </row>
    <row r="12" ht="30" customHeight="1" spans="1:22">
      <c r="A12" s="17">
        <v>9</v>
      </c>
      <c r="B12" s="11">
        <v>45170</v>
      </c>
      <c r="C12" s="12">
        <v>571</v>
      </c>
      <c r="D12" s="13">
        <v>17864.6</v>
      </c>
      <c r="E12" s="14">
        <v>945</v>
      </c>
      <c r="F12" s="15">
        <v>29710.7</v>
      </c>
      <c r="G12" s="47">
        <f t="shared" si="1"/>
        <v>1516</v>
      </c>
      <c r="H12" s="57">
        <f t="shared" si="2"/>
        <v>47575.3</v>
      </c>
      <c r="I12" s="58">
        <v>266</v>
      </c>
      <c r="J12" s="13">
        <v>8420.1</v>
      </c>
      <c r="K12" s="14">
        <v>1045</v>
      </c>
      <c r="L12" s="15">
        <v>32930.1</v>
      </c>
      <c r="M12" s="17">
        <f t="shared" si="0"/>
        <v>1311</v>
      </c>
      <c r="N12" s="60">
        <f t="shared" si="3"/>
        <v>41350.2</v>
      </c>
      <c r="O12" s="12">
        <v>405</v>
      </c>
      <c r="P12" s="148">
        <v>12875.1</v>
      </c>
      <c r="R12" s="47">
        <v>9</v>
      </c>
      <c r="S12" s="48">
        <v>45170</v>
      </c>
      <c r="T12" s="187">
        <v>0</v>
      </c>
      <c r="U12" s="138">
        <v>0</v>
      </c>
      <c r="V12" s="226"/>
    </row>
    <row r="13" ht="30" customHeight="1" spans="1:22">
      <c r="A13" s="17">
        <v>10</v>
      </c>
      <c r="B13" s="11">
        <v>45200</v>
      </c>
      <c r="C13" s="12">
        <v>614</v>
      </c>
      <c r="D13" s="13">
        <v>19354.25</v>
      </c>
      <c r="E13" s="14">
        <v>854</v>
      </c>
      <c r="F13" s="15">
        <v>26913.9</v>
      </c>
      <c r="G13" s="47">
        <f t="shared" si="1"/>
        <v>1468</v>
      </c>
      <c r="H13" s="57">
        <f t="shared" si="2"/>
        <v>46268.15</v>
      </c>
      <c r="I13" s="58">
        <v>250</v>
      </c>
      <c r="J13" s="13">
        <v>7975.5</v>
      </c>
      <c r="K13" s="14">
        <v>1404</v>
      </c>
      <c r="L13" s="15">
        <v>44484.8</v>
      </c>
      <c r="M13" s="17">
        <f t="shared" si="0"/>
        <v>1654</v>
      </c>
      <c r="N13" s="60">
        <f t="shared" si="3"/>
        <v>52460.3</v>
      </c>
      <c r="O13" s="12">
        <v>418</v>
      </c>
      <c r="P13" s="148">
        <v>13374.3</v>
      </c>
      <c r="R13" s="47">
        <v>10</v>
      </c>
      <c r="S13" s="48">
        <v>45200</v>
      </c>
      <c r="T13" s="187">
        <v>0</v>
      </c>
      <c r="U13" s="138">
        <v>0</v>
      </c>
      <c r="V13" s="226"/>
    </row>
    <row r="14" ht="30" customHeight="1" spans="1:22">
      <c r="A14" s="17">
        <v>11</v>
      </c>
      <c r="B14" s="11">
        <v>45231</v>
      </c>
      <c r="C14" s="12">
        <v>466</v>
      </c>
      <c r="D14" s="13">
        <v>14694.25</v>
      </c>
      <c r="E14" s="14">
        <v>1119</v>
      </c>
      <c r="F14" s="15">
        <v>35359.45</v>
      </c>
      <c r="G14" s="47">
        <f t="shared" si="1"/>
        <v>1585</v>
      </c>
      <c r="H14" s="57">
        <f t="shared" si="2"/>
        <v>50053.7</v>
      </c>
      <c r="I14" s="58">
        <v>174</v>
      </c>
      <c r="J14" s="13">
        <v>5555.85</v>
      </c>
      <c r="K14" s="14">
        <v>1597</v>
      </c>
      <c r="L14" s="15">
        <v>51003.7</v>
      </c>
      <c r="M14" s="17">
        <f t="shared" si="0"/>
        <v>1771</v>
      </c>
      <c r="N14" s="60">
        <f t="shared" si="3"/>
        <v>56559.55</v>
      </c>
      <c r="O14" s="12">
        <v>494</v>
      </c>
      <c r="P14" s="148">
        <v>15325</v>
      </c>
      <c r="R14" s="47">
        <v>11</v>
      </c>
      <c r="S14" s="48">
        <v>45231</v>
      </c>
      <c r="T14" s="187">
        <v>0</v>
      </c>
      <c r="U14" s="138">
        <v>0</v>
      </c>
      <c r="V14" s="226"/>
    </row>
    <row r="15" ht="30" customHeight="1" spans="1:22">
      <c r="A15" s="17">
        <v>12</v>
      </c>
      <c r="B15" s="11">
        <v>45261</v>
      </c>
      <c r="C15" s="12">
        <v>225</v>
      </c>
      <c r="D15" s="13">
        <v>7054.55</v>
      </c>
      <c r="E15" s="14">
        <v>1055</v>
      </c>
      <c r="F15" s="15">
        <v>33510.45</v>
      </c>
      <c r="G15" s="47">
        <f t="shared" si="1"/>
        <v>1280</v>
      </c>
      <c r="H15" s="57">
        <f t="shared" si="2"/>
        <v>40565</v>
      </c>
      <c r="I15" s="58">
        <v>100</v>
      </c>
      <c r="J15" s="13">
        <v>3220.4</v>
      </c>
      <c r="K15" s="14">
        <v>1434</v>
      </c>
      <c r="L15" s="15">
        <v>45502.55</v>
      </c>
      <c r="M15" s="17">
        <f t="shared" si="0"/>
        <v>1534</v>
      </c>
      <c r="N15" s="60">
        <f t="shared" si="3"/>
        <v>48722.95</v>
      </c>
      <c r="O15" s="12">
        <v>391</v>
      </c>
      <c r="P15" s="148">
        <v>12246.85</v>
      </c>
      <c r="R15" s="47">
        <v>12</v>
      </c>
      <c r="S15" s="48">
        <v>45261</v>
      </c>
      <c r="T15" s="187">
        <v>0</v>
      </c>
      <c r="U15" s="138">
        <v>0</v>
      </c>
      <c r="V15" s="226"/>
    </row>
    <row r="16" ht="30" customHeight="1" spans="1:22">
      <c r="A16" s="20"/>
      <c r="B16" s="21" t="s">
        <v>25</v>
      </c>
      <c r="C16" s="20">
        <f t="shared" ref="C16:P16" si="4">SUM(C4:C15)</f>
        <v>4906</v>
      </c>
      <c r="D16" s="22">
        <f t="shared" si="4"/>
        <v>154557.05</v>
      </c>
      <c r="E16" s="23">
        <f t="shared" si="4"/>
        <v>9231</v>
      </c>
      <c r="F16" s="24">
        <f t="shared" si="4"/>
        <v>290659.9</v>
      </c>
      <c r="G16" s="20">
        <f t="shared" si="4"/>
        <v>14137</v>
      </c>
      <c r="H16" s="61">
        <f t="shared" si="4"/>
        <v>445216.95</v>
      </c>
      <c r="I16" s="62">
        <f t="shared" si="4"/>
        <v>4408</v>
      </c>
      <c r="J16" s="63">
        <f t="shared" si="4"/>
        <v>137834.4</v>
      </c>
      <c r="K16" s="50">
        <f t="shared" si="4"/>
        <v>13165</v>
      </c>
      <c r="L16" s="24">
        <f t="shared" si="4"/>
        <v>413902.2</v>
      </c>
      <c r="M16" s="20">
        <f t="shared" si="4"/>
        <v>17573</v>
      </c>
      <c r="N16" s="24">
        <f t="shared" si="4"/>
        <v>551736.6</v>
      </c>
      <c r="O16" s="20">
        <f t="shared" si="4"/>
        <v>4982</v>
      </c>
      <c r="P16" s="149">
        <f t="shared" si="4"/>
        <v>155418.6</v>
      </c>
      <c r="R16" s="20"/>
      <c r="S16" s="50" t="s">
        <v>25</v>
      </c>
      <c r="T16" s="50">
        <f>SUM(T4:T15)</f>
        <v>2</v>
      </c>
      <c r="U16" s="136">
        <f>SUM(U4:U15)</f>
        <v>76.45</v>
      </c>
      <c r="V16" s="227"/>
    </row>
    <row r="17" ht="48" customHeight="1"/>
    <row r="19" ht="47.25" spans="1:27">
      <c r="A19" s="25" t="s">
        <v>127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T19" s="46" t="s">
        <v>128</v>
      </c>
      <c r="U19" s="46"/>
      <c r="V19" s="46"/>
      <c r="W19" s="46"/>
      <c r="X19" s="46"/>
      <c r="Y19" s="46"/>
      <c r="Z19" s="46"/>
      <c r="AA19" s="46"/>
    </row>
    <row r="20" ht="29" customHeight="1" spans="1:33">
      <c r="A20" s="2" t="s">
        <v>1</v>
      </c>
      <c r="B20" s="26" t="s">
        <v>2</v>
      </c>
      <c r="C20" s="27" t="s">
        <v>129</v>
      </c>
      <c r="D20" s="4"/>
      <c r="E20" s="4" t="s">
        <v>130</v>
      </c>
      <c r="F20" s="4"/>
      <c r="G20" s="4" t="s">
        <v>131</v>
      </c>
      <c r="H20" s="4"/>
      <c r="I20" s="4" t="s">
        <v>132</v>
      </c>
      <c r="J20" s="4"/>
      <c r="K20" s="216" t="s">
        <v>119</v>
      </c>
      <c r="L20" s="217"/>
      <c r="M20" s="53" t="s">
        <v>133</v>
      </c>
      <c r="N20" s="4"/>
      <c r="O20" s="4" t="s">
        <v>134</v>
      </c>
      <c r="P20" s="3"/>
      <c r="Q20" s="228" t="s">
        <v>135</v>
      </c>
      <c r="R20" s="229"/>
      <c r="T20" s="2" t="s">
        <v>1</v>
      </c>
      <c r="U20" s="4" t="s">
        <v>2</v>
      </c>
      <c r="V20" s="4" t="s">
        <v>136</v>
      </c>
      <c r="W20" s="4"/>
      <c r="X20" s="4" t="s">
        <v>137</v>
      </c>
      <c r="Y20" s="4"/>
      <c r="Z20" s="185" t="s">
        <v>138</v>
      </c>
      <c r="AA20" s="197"/>
      <c r="AB20" s="2" t="s">
        <v>139</v>
      </c>
      <c r="AC20" s="4"/>
      <c r="AD20" s="4" t="s">
        <v>140</v>
      </c>
      <c r="AE20" s="3"/>
      <c r="AF20" s="230" t="s">
        <v>141</v>
      </c>
      <c r="AG20" s="197"/>
    </row>
    <row r="21" ht="31" customHeight="1" spans="1:33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8" t="s">
        <v>9</v>
      </c>
      <c r="H21" s="8" t="s">
        <v>10</v>
      </c>
      <c r="I21" s="8" t="s">
        <v>9</v>
      </c>
      <c r="J21" s="8" t="s">
        <v>10</v>
      </c>
      <c r="K21" s="218" t="s">
        <v>22</v>
      </c>
      <c r="L21" s="219" t="s">
        <v>23</v>
      </c>
      <c r="M21" s="56" t="s">
        <v>9</v>
      </c>
      <c r="N21" s="8" t="s">
        <v>10</v>
      </c>
      <c r="O21" s="8" t="s">
        <v>9</v>
      </c>
      <c r="P21" s="9" t="s">
        <v>10</v>
      </c>
      <c r="Q21" s="101" t="s">
        <v>22</v>
      </c>
      <c r="R21" s="140" t="s">
        <v>23</v>
      </c>
      <c r="T21" s="7"/>
      <c r="U21" s="8"/>
      <c r="V21" s="8" t="s">
        <v>9</v>
      </c>
      <c r="W21" s="8" t="s">
        <v>10</v>
      </c>
      <c r="X21" s="8" t="s">
        <v>9</v>
      </c>
      <c r="Y21" s="8" t="s">
        <v>10</v>
      </c>
      <c r="Z21" s="186" t="s">
        <v>22</v>
      </c>
      <c r="AA21" s="198" t="s">
        <v>23</v>
      </c>
      <c r="AB21" s="7" t="s">
        <v>9</v>
      </c>
      <c r="AC21" s="8" t="s">
        <v>10</v>
      </c>
      <c r="AD21" s="8" t="s">
        <v>9</v>
      </c>
      <c r="AE21" s="9" t="s">
        <v>10</v>
      </c>
      <c r="AF21" s="231" t="s">
        <v>22</v>
      </c>
      <c r="AG21" s="198" t="s">
        <v>23</v>
      </c>
    </row>
    <row r="22" ht="30" customHeight="1" spans="1:33">
      <c r="A22" s="10">
        <v>1</v>
      </c>
      <c r="B22" s="11">
        <v>44927</v>
      </c>
      <c r="C22" s="12">
        <v>23</v>
      </c>
      <c r="D22" s="13">
        <v>738.2</v>
      </c>
      <c r="E22" s="202">
        <v>0</v>
      </c>
      <c r="F22" s="13">
        <v>0</v>
      </c>
      <c r="G22" s="14">
        <v>306</v>
      </c>
      <c r="H22" s="13">
        <v>9829.7</v>
      </c>
      <c r="I22" s="13">
        <v>0</v>
      </c>
      <c r="J22" s="13">
        <v>0</v>
      </c>
      <c r="K22" s="220">
        <f>C22+E22+G22+I22</f>
        <v>329</v>
      </c>
      <c r="L22" s="15">
        <f>D22+F22+H22+J22</f>
        <v>10567.9</v>
      </c>
      <c r="M22" s="58">
        <v>120</v>
      </c>
      <c r="N22" s="13">
        <v>3735.6</v>
      </c>
      <c r="O22" s="14">
        <v>480</v>
      </c>
      <c r="P22" s="15">
        <v>15267.8</v>
      </c>
      <c r="Q22" s="17">
        <f t="shared" ref="Q22:Q33" si="5">M22+O22</f>
        <v>600</v>
      </c>
      <c r="R22" s="130">
        <f t="shared" ref="R22:R33" si="6">N22+P22</f>
        <v>19003.4</v>
      </c>
      <c r="T22" s="47">
        <v>1</v>
      </c>
      <c r="U22" s="48">
        <v>44927</v>
      </c>
      <c r="V22" s="16">
        <v>1</v>
      </c>
      <c r="W22" s="13">
        <v>44.25</v>
      </c>
      <c r="X22" s="14">
        <v>7</v>
      </c>
      <c r="Y22" s="13">
        <v>294.2</v>
      </c>
      <c r="Z22" s="187">
        <f t="shared" ref="Z22:Z33" si="7">V22+X22</f>
        <v>8</v>
      </c>
      <c r="AA22" s="138">
        <f t="shared" ref="AA22:AA33" si="8">W22+Y22</f>
        <v>338.45</v>
      </c>
      <c r="AB22" s="12">
        <v>0</v>
      </c>
      <c r="AC22" s="13">
        <v>0</v>
      </c>
      <c r="AD22" s="14">
        <v>0</v>
      </c>
      <c r="AE22" s="15">
        <v>0</v>
      </c>
      <c r="AF22" s="206">
        <f>AB22+AD22</f>
        <v>0</v>
      </c>
      <c r="AG22" s="138">
        <f>AC22+AE22</f>
        <v>0</v>
      </c>
    </row>
    <row r="23" ht="30" customHeight="1" spans="1:33">
      <c r="A23" s="17">
        <v>2</v>
      </c>
      <c r="B23" s="11">
        <v>44958</v>
      </c>
      <c r="C23" s="12">
        <v>469</v>
      </c>
      <c r="D23" s="13">
        <v>15189.55</v>
      </c>
      <c r="E23" s="202">
        <v>0</v>
      </c>
      <c r="F23" s="13">
        <v>0</v>
      </c>
      <c r="G23" s="14">
        <v>148</v>
      </c>
      <c r="H23" s="13">
        <v>4798.15</v>
      </c>
      <c r="I23" s="13">
        <v>0</v>
      </c>
      <c r="J23" s="13">
        <v>0</v>
      </c>
      <c r="K23" s="220">
        <f t="shared" ref="K23:K33" si="9">C23+E23+G23+I23</f>
        <v>617</v>
      </c>
      <c r="L23" s="15">
        <f t="shared" ref="L23:L33" si="10">D23+F23+H23+J23</f>
        <v>19987.7</v>
      </c>
      <c r="M23" s="58">
        <v>1141</v>
      </c>
      <c r="N23" s="13">
        <v>37782.75</v>
      </c>
      <c r="O23" s="14">
        <v>327</v>
      </c>
      <c r="P23" s="15">
        <v>10553.4</v>
      </c>
      <c r="Q23" s="17">
        <f t="shared" si="5"/>
        <v>1468</v>
      </c>
      <c r="R23" s="130">
        <f t="shared" si="6"/>
        <v>48336.15</v>
      </c>
      <c r="T23" s="47">
        <v>2</v>
      </c>
      <c r="U23" s="48">
        <v>44958</v>
      </c>
      <c r="V23" s="14">
        <v>18</v>
      </c>
      <c r="W23" s="13">
        <v>599.95</v>
      </c>
      <c r="X23" s="14">
        <v>65</v>
      </c>
      <c r="Y23" s="13">
        <v>2236.7</v>
      </c>
      <c r="Z23" s="187">
        <f t="shared" si="7"/>
        <v>83</v>
      </c>
      <c r="AA23" s="138">
        <f t="shared" si="8"/>
        <v>2836.65</v>
      </c>
      <c r="AB23" s="12">
        <v>12</v>
      </c>
      <c r="AC23" s="13">
        <v>388.25</v>
      </c>
      <c r="AD23" s="14">
        <v>6</v>
      </c>
      <c r="AE23" s="15">
        <v>193.35</v>
      </c>
      <c r="AF23" s="206">
        <f t="shared" ref="AF22:AF33" si="11">AB23+AD23</f>
        <v>18</v>
      </c>
      <c r="AG23" s="138">
        <f t="shared" ref="AG22:AG33" si="12">AC23+AE23</f>
        <v>581.6</v>
      </c>
    </row>
    <row r="24" ht="30" customHeight="1" spans="1:33">
      <c r="A24" s="17">
        <v>3</v>
      </c>
      <c r="B24" s="11">
        <v>44986</v>
      </c>
      <c r="C24" s="12">
        <v>741</v>
      </c>
      <c r="D24" s="13">
        <v>23786.35</v>
      </c>
      <c r="E24" s="202">
        <v>0</v>
      </c>
      <c r="F24" s="13">
        <v>0</v>
      </c>
      <c r="G24" s="14">
        <v>213</v>
      </c>
      <c r="H24" s="13">
        <v>6827.9</v>
      </c>
      <c r="I24" s="13">
        <v>0</v>
      </c>
      <c r="J24" s="13">
        <v>0</v>
      </c>
      <c r="K24" s="220">
        <f t="shared" si="9"/>
        <v>954</v>
      </c>
      <c r="L24" s="15">
        <f t="shared" si="10"/>
        <v>30614.25</v>
      </c>
      <c r="M24" s="58">
        <v>1191</v>
      </c>
      <c r="N24" s="13">
        <v>39707.8</v>
      </c>
      <c r="O24" s="14">
        <v>232</v>
      </c>
      <c r="P24" s="15">
        <v>7586.8</v>
      </c>
      <c r="Q24" s="17">
        <f t="shared" si="5"/>
        <v>1423</v>
      </c>
      <c r="R24" s="130">
        <f t="shared" si="6"/>
        <v>47294.6</v>
      </c>
      <c r="T24" s="47">
        <v>3</v>
      </c>
      <c r="U24" s="48">
        <v>44986</v>
      </c>
      <c r="V24" s="14">
        <v>52</v>
      </c>
      <c r="W24" s="13">
        <v>1771</v>
      </c>
      <c r="X24" s="14">
        <v>34</v>
      </c>
      <c r="Y24" s="13">
        <v>1265.6</v>
      </c>
      <c r="Z24" s="187">
        <f t="shared" si="7"/>
        <v>86</v>
      </c>
      <c r="AA24" s="138">
        <f t="shared" si="8"/>
        <v>3036.6</v>
      </c>
      <c r="AB24" s="12">
        <v>8</v>
      </c>
      <c r="AC24" s="13">
        <v>253.25</v>
      </c>
      <c r="AD24" s="14">
        <v>10</v>
      </c>
      <c r="AE24" s="15">
        <v>324.55</v>
      </c>
      <c r="AF24" s="206">
        <f t="shared" si="11"/>
        <v>18</v>
      </c>
      <c r="AG24" s="138">
        <f t="shared" si="12"/>
        <v>577.8</v>
      </c>
    </row>
    <row r="25" ht="30" customHeight="1" spans="1:33">
      <c r="A25" s="17">
        <v>4</v>
      </c>
      <c r="B25" s="11">
        <v>45017</v>
      </c>
      <c r="C25" s="12">
        <v>287</v>
      </c>
      <c r="D25" s="13">
        <v>9342.1</v>
      </c>
      <c r="E25" s="202">
        <v>0</v>
      </c>
      <c r="F25" s="13">
        <v>0</v>
      </c>
      <c r="G25" s="14">
        <v>101</v>
      </c>
      <c r="H25" s="13">
        <v>3285.05</v>
      </c>
      <c r="I25" s="13">
        <v>0</v>
      </c>
      <c r="J25" s="13">
        <v>0</v>
      </c>
      <c r="K25" s="220">
        <f t="shared" si="9"/>
        <v>388</v>
      </c>
      <c r="L25" s="15">
        <f t="shared" si="10"/>
        <v>12627.15</v>
      </c>
      <c r="M25" s="58">
        <v>682</v>
      </c>
      <c r="N25" s="13">
        <v>21618.25</v>
      </c>
      <c r="O25" s="14">
        <v>248</v>
      </c>
      <c r="P25" s="15">
        <v>7835.7</v>
      </c>
      <c r="Q25" s="17">
        <f t="shared" si="5"/>
        <v>930</v>
      </c>
      <c r="R25" s="130">
        <f t="shared" si="6"/>
        <v>29453.95</v>
      </c>
      <c r="T25" s="47">
        <v>4</v>
      </c>
      <c r="U25" s="48">
        <v>45017</v>
      </c>
      <c r="V25" s="14">
        <v>56</v>
      </c>
      <c r="W25" s="13">
        <v>1969.65</v>
      </c>
      <c r="X25" s="14">
        <v>3</v>
      </c>
      <c r="Y25" s="13">
        <v>123.05</v>
      </c>
      <c r="Z25" s="187">
        <f t="shared" si="7"/>
        <v>59</v>
      </c>
      <c r="AA25" s="138">
        <f t="shared" si="8"/>
        <v>2092.7</v>
      </c>
      <c r="AB25" s="12">
        <v>0</v>
      </c>
      <c r="AC25" s="13">
        <v>0</v>
      </c>
      <c r="AD25" s="14">
        <v>0</v>
      </c>
      <c r="AE25" s="15">
        <v>0</v>
      </c>
      <c r="AF25" s="206">
        <f t="shared" si="11"/>
        <v>0</v>
      </c>
      <c r="AG25" s="138">
        <f t="shared" si="12"/>
        <v>0</v>
      </c>
    </row>
    <row r="26" ht="30" customHeight="1" spans="1:33">
      <c r="A26" s="17">
        <v>5</v>
      </c>
      <c r="B26" s="11">
        <v>45047</v>
      </c>
      <c r="C26" s="12">
        <v>325</v>
      </c>
      <c r="D26" s="13">
        <v>10453.45</v>
      </c>
      <c r="E26" s="202">
        <v>0</v>
      </c>
      <c r="F26" s="13">
        <v>0</v>
      </c>
      <c r="G26" s="14">
        <v>206</v>
      </c>
      <c r="H26" s="13">
        <v>6644.65</v>
      </c>
      <c r="I26" s="13">
        <v>0</v>
      </c>
      <c r="J26" s="13">
        <v>0</v>
      </c>
      <c r="K26" s="220">
        <f t="shared" si="9"/>
        <v>531</v>
      </c>
      <c r="L26" s="15">
        <f t="shared" si="10"/>
        <v>17098.1</v>
      </c>
      <c r="M26" s="58">
        <v>622</v>
      </c>
      <c r="N26" s="13">
        <v>19962.85</v>
      </c>
      <c r="O26" s="14">
        <v>979</v>
      </c>
      <c r="P26" s="15">
        <v>31776.2</v>
      </c>
      <c r="Q26" s="17">
        <f t="shared" si="5"/>
        <v>1601</v>
      </c>
      <c r="R26" s="130">
        <f t="shared" si="6"/>
        <v>51739.05</v>
      </c>
      <c r="T26" s="47">
        <v>5</v>
      </c>
      <c r="U26" s="48">
        <v>45047</v>
      </c>
      <c r="V26" s="14">
        <v>87</v>
      </c>
      <c r="W26" s="13">
        <v>3159.45</v>
      </c>
      <c r="X26" s="14">
        <v>17</v>
      </c>
      <c r="Y26" s="13">
        <v>654.1</v>
      </c>
      <c r="Z26" s="187">
        <f t="shared" si="7"/>
        <v>104</v>
      </c>
      <c r="AA26" s="138">
        <f t="shared" si="8"/>
        <v>3813.55</v>
      </c>
      <c r="AB26" s="12">
        <v>0</v>
      </c>
      <c r="AC26" s="13">
        <v>0</v>
      </c>
      <c r="AD26" s="14">
        <v>0</v>
      </c>
      <c r="AE26" s="15">
        <v>0</v>
      </c>
      <c r="AF26" s="206">
        <f t="shared" si="11"/>
        <v>0</v>
      </c>
      <c r="AG26" s="138">
        <f t="shared" si="12"/>
        <v>0</v>
      </c>
    </row>
    <row r="27" ht="30" customHeight="1" spans="1:33">
      <c r="A27" s="17">
        <v>6</v>
      </c>
      <c r="B27" s="11">
        <v>45078</v>
      </c>
      <c r="C27" s="12">
        <v>173</v>
      </c>
      <c r="D27" s="13">
        <v>5281.15</v>
      </c>
      <c r="E27" s="202">
        <v>118</v>
      </c>
      <c r="F27" s="13">
        <v>2731.15</v>
      </c>
      <c r="G27" s="14">
        <v>52</v>
      </c>
      <c r="H27" s="13">
        <v>1591.25</v>
      </c>
      <c r="I27" s="14">
        <v>86</v>
      </c>
      <c r="J27" s="13">
        <v>2048.5</v>
      </c>
      <c r="K27" s="220">
        <f t="shared" si="9"/>
        <v>429</v>
      </c>
      <c r="L27" s="15">
        <f t="shared" si="10"/>
        <v>11652.05</v>
      </c>
      <c r="M27" s="58">
        <v>631</v>
      </c>
      <c r="N27" s="13">
        <v>20449.6</v>
      </c>
      <c r="O27" s="14">
        <v>681</v>
      </c>
      <c r="P27" s="15">
        <v>22018.05</v>
      </c>
      <c r="Q27" s="17">
        <f t="shared" si="5"/>
        <v>1312</v>
      </c>
      <c r="R27" s="130">
        <f t="shared" si="6"/>
        <v>42467.65</v>
      </c>
      <c r="T27" s="47">
        <v>6</v>
      </c>
      <c r="U27" s="48">
        <v>45078</v>
      </c>
      <c r="V27" s="14">
        <v>29</v>
      </c>
      <c r="W27" s="13">
        <v>1089.05</v>
      </c>
      <c r="X27" s="14">
        <v>52</v>
      </c>
      <c r="Y27" s="13">
        <v>1937</v>
      </c>
      <c r="Z27" s="187">
        <f t="shared" si="7"/>
        <v>81</v>
      </c>
      <c r="AA27" s="138">
        <f t="shared" si="8"/>
        <v>3026.05</v>
      </c>
      <c r="AB27" s="12">
        <v>0</v>
      </c>
      <c r="AC27" s="13">
        <v>0</v>
      </c>
      <c r="AD27" s="14">
        <v>0</v>
      </c>
      <c r="AE27" s="15">
        <v>0</v>
      </c>
      <c r="AF27" s="206">
        <f t="shared" si="11"/>
        <v>0</v>
      </c>
      <c r="AG27" s="138">
        <f t="shared" si="12"/>
        <v>0</v>
      </c>
    </row>
    <row r="28" ht="30" customHeight="1" spans="1:33">
      <c r="A28" s="17">
        <v>7</v>
      </c>
      <c r="B28" s="11">
        <v>45108</v>
      </c>
      <c r="C28" s="108">
        <v>201</v>
      </c>
      <c r="D28" s="44">
        <v>6278.3</v>
      </c>
      <c r="E28" s="202">
        <v>161</v>
      </c>
      <c r="F28" s="44">
        <v>4413.85</v>
      </c>
      <c r="G28" s="203">
        <v>54</v>
      </c>
      <c r="H28" s="204">
        <v>1656.4</v>
      </c>
      <c r="I28" s="221">
        <v>58</v>
      </c>
      <c r="J28" s="221">
        <v>1689.45</v>
      </c>
      <c r="K28" s="220">
        <f t="shared" si="9"/>
        <v>474</v>
      </c>
      <c r="L28" s="15">
        <f t="shared" si="10"/>
        <v>14038</v>
      </c>
      <c r="M28" s="58">
        <v>846</v>
      </c>
      <c r="N28" s="13">
        <v>27513.9</v>
      </c>
      <c r="O28" s="14">
        <v>243</v>
      </c>
      <c r="P28" s="15">
        <v>7908.15</v>
      </c>
      <c r="Q28" s="17">
        <f t="shared" si="5"/>
        <v>1089</v>
      </c>
      <c r="R28" s="130">
        <f t="shared" si="6"/>
        <v>35422.05</v>
      </c>
      <c r="T28" s="47">
        <v>7</v>
      </c>
      <c r="U28" s="48">
        <v>45108</v>
      </c>
      <c r="V28" s="14">
        <v>87</v>
      </c>
      <c r="W28" s="13">
        <v>3235.35</v>
      </c>
      <c r="X28" s="14">
        <v>32</v>
      </c>
      <c r="Y28" s="13">
        <v>1149.45</v>
      </c>
      <c r="Z28" s="187">
        <f t="shared" si="7"/>
        <v>119</v>
      </c>
      <c r="AA28" s="138">
        <f t="shared" si="8"/>
        <v>4384.8</v>
      </c>
      <c r="AB28" s="12">
        <v>0</v>
      </c>
      <c r="AC28" s="13">
        <v>0</v>
      </c>
      <c r="AD28" s="14">
        <v>0</v>
      </c>
      <c r="AE28" s="15">
        <v>0</v>
      </c>
      <c r="AF28" s="206">
        <f t="shared" si="11"/>
        <v>0</v>
      </c>
      <c r="AG28" s="138">
        <f t="shared" si="12"/>
        <v>0</v>
      </c>
    </row>
    <row r="29" ht="30" customHeight="1" spans="1:33">
      <c r="A29" s="17">
        <v>8</v>
      </c>
      <c r="B29" s="11">
        <v>45139</v>
      </c>
      <c r="C29" s="12">
        <v>400</v>
      </c>
      <c r="D29" s="13">
        <v>12308.1</v>
      </c>
      <c r="E29" s="202">
        <v>2</v>
      </c>
      <c r="F29" s="13">
        <v>59.9</v>
      </c>
      <c r="G29" s="14">
        <v>0</v>
      </c>
      <c r="H29" s="13">
        <v>0</v>
      </c>
      <c r="I29" s="13">
        <v>0</v>
      </c>
      <c r="J29" s="13">
        <v>0</v>
      </c>
      <c r="K29" s="220">
        <f t="shared" si="9"/>
        <v>402</v>
      </c>
      <c r="L29" s="15">
        <f t="shared" si="10"/>
        <v>12368</v>
      </c>
      <c r="M29" s="58">
        <v>1063</v>
      </c>
      <c r="N29" s="13">
        <v>35245.2</v>
      </c>
      <c r="O29" s="14">
        <v>0</v>
      </c>
      <c r="P29" s="15">
        <v>0</v>
      </c>
      <c r="Q29" s="17">
        <f t="shared" si="5"/>
        <v>1063</v>
      </c>
      <c r="R29" s="130">
        <f t="shared" si="6"/>
        <v>35245.2</v>
      </c>
      <c r="T29" s="47">
        <v>8</v>
      </c>
      <c r="U29" s="48">
        <v>45139</v>
      </c>
      <c r="V29" s="14">
        <v>78</v>
      </c>
      <c r="W29" s="13">
        <v>2985.65</v>
      </c>
      <c r="X29" s="14">
        <v>16</v>
      </c>
      <c r="Y29" s="13">
        <v>582.4</v>
      </c>
      <c r="Z29" s="187">
        <f t="shared" si="7"/>
        <v>94</v>
      </c>
      <c r="AA29" s="138">
        <f t="shared" si="8"/>
        <v>3568.05</v>
      </c>
      <c r="AB29" s="12">
        <v>0</v>
      </c>
      <c r="AC29" s="13">
        <v>0</v>
      </c>
      <c r="AD29" s="14">
        <v>0</v>
      </c>
      <c r="AE29" s="15">
        <v>0</v>
      </c>
      <c r="AF29" s="206">
        <f t="shared" si="11"/>
        <v>0</v>
      </c>
      <c r="AG29" s="138">
        <f t="shared" si="12"/>
        <v>0</v>
      </c>
    </row>
    <row r="30" ht="30" customHeight="1" spans="1:33">
      <c r="A30" s="17">
        <v>9</v>
      </c>
      <c r="B30" s="11">
        <v>45170</v>
      </c>
      <c r="C30" s="12">
        <v>206</v>
      </c>
      <c r="D30" s="13">
        <v>6135.5</v>
      </c>
      <c r="E30" s="202">
        <v>0</v>
      </c>
      <c r="F30" s="13">
        <v>0</v>
      </c>
      <c r="G30" s="14">
        <v>0</v>
      </c>
      <c r="H30" s="13">
        <v>0</v>
      </c>
      <c r="I30" s="13">
        <v>0</v>
      </c>
      <c r="J30" s="13">
        <v>0</v>
      </c>
      <c r="K30" s="220">
        <f t="shared" si="9"/>
        <v>206</v>
      </c>
      <c r="L30" s="15">
        <f t="shared" si="10"/>
        <v>6135.5</v>
      </c>
      <c r="M30" s="58">
        <v>915</v>
      </c>
      <c r="N30" s="13">
        <v>30925.4</v>
      </c>
      <c r="O30" s="14">
        <v>25</v>
      </c>
      <c r="P30" s="15">
        <v>927.55</v>
      </c>
      <c r="Q30" s="17">
        <f t="shared" si="5"/>
        <v>940</v>
      </c>
      <c r="R30" s="130">
        <f t="shared" si="6"/>
        <v>31852.95</v>
      </c>
      <c r="T30" s="47">
        <v>9</v>
      </c>
      <c r="U30" s="48">
        <v>45170</v>
      </c>
      <c r="V30" s="14">
        <v>83</v>
      </c>
      <c r="W30" s="13">
        <v>3122.5</v>
      </c>
      <c r="X30" s="14">
        <v>6</v>
      </c>
      <c r="Y30" s="13">
        <v>213.15</v>
      </c>
      <c r="Z30" s="187">
        <f t="shared" si="7"/>
        <v>89</v>
      </c>
      <c r="AA30" s="138">
        <f t="shared" si="8"/>
        <v>3335.65</v>
      </c>
      <c r="AB30" s="12">
        <v>0</v>
      </c>
      <c r="AC30" s="13">
        <v>0</v>
      </c>
      <c r="AD30" s="14">
        <v>0</v>
      </c>
      <c r="AE30" s="15">
        <v>0</v>
      </c>
      <c r="AF30" s="206">
        <f t="shared" si="11"/>
        <v>0</v>
      </c>
      <c r="AG30" s="138">
        <f t="shared" si="12"/>
        <v>0</v>
      </c>
    </row>
    <row r="31" ht="30" customHeight="1" spans="1:33">
      <c r="A31" s="17">
        <v>10</v>
      </c>
      <c r="B31" s="11">
        <v>45200</v>
      </c>
      <c r="C31" s="12">
        <v>245</v>
      </c>
      <c r="D31" s="13">
        <v>7874.3</v>
      </c>
      <c r="E31" s="202">
        <v>0</v>
      </c>
      <c r="F31" s="13">
        <v>0</v>
      </c>
      <c r="G31" s="14">
        <v>0</v>
      </c>
      <c r="H31" s="13">
        <v>0</v>
      </c>
      <c r="I31" s="13">
        <v>0</v>
      </c>
      <c r="J31" s="13">
        <v>0</v>
      </c>
      <c r="K31" s="220">
        <f t="shared" si="9"/>
        <v>245</v>
      </c>
      <c r="L31" s="15">
        <f t="shared" si="10"/>
        <v>7874.3</v>
      </c>
      <c r="M31" s="58">
        <v>1076</v>
      </c>
      <c r="N31" s="13">
        <v>36332.35</v>
      </c>
      <c r="O31" s="14">
        <v>33</v>
      </c>
      <c r="P31" s="15">
        <v>1215.45</v>
      </c>
      <c r="Q31" s="17">
        <f t="shared" si="5"/>
        <v>1109</v>
      </c>
      <c r="R31" s="130">
        <f t="shared" si="6"/>
        <v>37547.8</v>
      </c>
      <c r="T31" s="47">
        <v>10</v>
      </c>
      <c r="U31" s="48">
        <v>45200</v>
      </c>
      <c r="V31" s="14">
        <v>149</v>
      </c>
      <c r="W31" s="13">
        <v>5658.15</v>
      </c>
      <c r="X31" s="14">
        <v>7</v>
      </c>
      <c r="Y31" s="13">
        <v>245</v>
      </c>
      <c r="Z31" s="187">
        <f t="shared" si="7"/>
        <v>156</v>
      </c>
      <c r="AA31" s="138">
        <f t="shared" si="8"/>
        <v>5903.15</v>
      </c>
      <c r="AB31" s="12">
        <v>0</v>
      </c>
      <c r="AC31" s="13">
        <v>0</v>
      </c>
      <c r="AD31" s="14">
        <v>0</v>
      </c>
      <c r="AE31" s="15">
        <v>0</v>
      </c>
      <c r="AF31" s="206">
        <f t="shared" si="11"/>
        <v>0</v>
      </c>
      <c r="AG31" s="138">
        <f t="shared" si="12"/>
        <v>0</v>
      </c>
    </row>
    <row r="32" ht="30" customHeight="1" spans="1:33">
      <c r="A32" s="17">
        <v>11</v>
      </c>
      <c r="B32" s="11">
        <v>45231</v>
      </c>
      <c r="C32" s="12">
        <v>235</v>
      </c>
      <c r="D32" s="13">
        <v>7495.2</v>
      </c>
      <c r="E32" s="202">
        <v>0</v>
      </c>
      <c r="F32" s="13">
        <v>0</v>
      </c>
      <c r="G32" s="14">
        <v>0</v>
      </c>
      <c r="H32" s="13">
        <v>0</v>
      </c>
      <c r="I32" s="13">
        <v>0</v>
      </c>
      <c r="J32" s="13">
        <v>0</v>
      </c>
      <c r="K32" s="220">
        <f t="shared" si="9"/>
        <v>235</v>
      </c>
      <c r="L32" s="15">
        <f t="shared" si="10"/>
        <v>7495.2</v>
      </c>
      <c r="M32" s="58">
        <v>1296</v>
      </c>
      <c r="N32" s="13">
        <v>44380.65</v>
      </c>
      <c r="O32" s="14">
        <v>221</v>
      </c>
      <c r="P32" s="15">
        <v>7695.7</v>
      </c>
      <c r="Q32" s="17">
        <f t="shared" si="5"/>
        <v>1517</v>
      </c>
      <c r="R32" s="130">
        <f t="shared" si="6"/>
        <v>52076.35</v>
      </c>
      <c r="T32" s="47">
        <v>11</v>
      </c>
      <c r="U32" s="48">
        <v>45231</v>
      </c>
      <c r="V32" s="14">
        <v>117</v>
      </c>
      <c r="W32" s="13">
        <v>4383.7</v>
      </c>
      <c r="X32" s="14">
        <v>17</v>
      </c>
      <c r="Y32" s="13">
        <v>636.35</v>
      </c>
      <c r="Z32" s="187">
        <f t="shared" si="7"/>
        <v>134</v>
      </c>
      <c r="AA32" s="138">
        <f t="shared" si="8"/>
        <v>5020.05</v>
      </c>
      <c r="AB32" s="12">
        <v>0</v>
      </c>
      <c r="AC32" s="13">
        <v>0</v>
      </c>
      <c r="AD32" s="14">
        <v>0</v>
      </c>
      <c r="AE32" s="15">
        <v>0</v>
      </c>
      <c r="AF32" s="206">
        <f t="shared" si="11"/>
        <v>0</v>
      </c>
      <c r="AG32" s="138">
        <f t="shared" si="12"/>
        <v>0</v>
      </c>
    </row>
    <row r="33" ht="30" customHeight="1" spans="1:33">
      <c r="A33" s="17">
        <v>12</v>
      </c>
      <c r="B33" s="11">
        <v>45261</v>
      </c>
      <c r="C33" s="12">
        <v>44</v>
      </c>
      <c r="D33" s="13">
        <v>1400.6</v>
      </c>
      <c r="E33" s="202">
        <v>0</v>
      </c>
      <c r="F33" s="13">
        <v>0</v>
      </c>
      <c r="G33" s="14">
        <v>60</v>
      </c>
      <c r="H33" s="13">
        <v>1999.4</v>
      </c>
      <c r="I33" s="13">
        <v>0</v>
      </c>
      <c r="J33" s="13">
        <v>0</v>
      </c>
      <c r="K33" s="220">
        <f t="shared" si="9"/>
        <v>104</v>
      </c>
      <c r="L33" s="15">
        <f t="shared" si="10"/>
        <v>3400</v>
      </c>
      <c r="M33" s="58">
        <v>426</v>
      </c>
      <c r="N33" s="13">
        <v>13808.55</v>
      </c>
      <c r="O33" s="14">
        <v>240</v>
      </c>
      <c r="P33" s="15">
        <v>7709.1</v>
      </c>
      <c r="Q33" s="17">
        <f t="shared" si="5"/>
        <v>666</v>
      </c>
      <c r="R33" s="130">
        <f t="shared" si="6"/>
        <v>21517.65</v>
      </c>
      <c r="T33" s="47">
        <v>12</v>
      </c>
      <c r="U33" s="48">
        <v>45261</v>
      </c>
      <c r="V33" s="14">
        <v>38</v>
      </c>
      <c r="W33" s="13">
        <v>1375.15</v>
      </c>
      <c r="X33" s="14">
        <v>63</v>
      </c>
      <c r="Y33" s="13">
        <v>2274.1</v>
      </c>
      <c r="Z33" s="187">
        <f t="shared" si="7"/>
        <v>101</v>
      </c>
      <c r="AA33" s="138">
        <f t="shared" si="8"/>
        <v>3649.25</v>
      </c>
      <c r="AB33" s="12">
        <v>0</v>
      </c>
      <c r="AC33" s="13">
        <v>0</v>
      </c>
      <c r="AD33" s="14">
        <v>0</v>
      </c>
      <c r="AE33" s="15">
        <v>0</v>
      </c>
      <c r="AF33" s="206">
        <f t="shared" si="11"/>
        <v>0</v>
      </c>
      <c r="AG33" s="138">
        <f t="shared" si="12"/>
        <v>0</v>
      </c>
    </row>
    <row r="34" ht="30" customHeight="1" spans="1:33">
      <c r="A34" s="20"/>
      <c r="B34" s="21" t="s">
        <v>25</v>
      </c>
      <c r="C34" s="20">
        <f t="shared" ref="C34:J34" si="13">SUM(C22:C33)</f>
        <v>3349</v>
      </c>
      <c r="D34" s="22">
        <f t="shared" si="13"/>
        <v>106282.8</v>
      </c>
      <c r="E34" s="205">
        <f t="shared" si="13"/>
        <v>281</v>
      </c>
      <c r="F34" s="22">
        <f t="shared" si="13"/>
        <v>7204.9</v>
      </c>
      <c r="G34" s="23">
        <f t="shared" si="13"/>
        <v>1140</v>
      </c>
      <c r="H34" s="22">
        <f t="shared" si="13"/>
        <v>36632.5</v>
      </c>
      <c r="I34" s="22">
        <f t="shared" si="13"/>
        <v>144</v>
      </c>
      <c r="J34" s="22">
        <f t="shared" si="13"/>
        <v>3737.95</v>
      </c>
      <c r="K34" s="151">
        <f t="shared" ref="K34:R34" si="14">SUM(K22:K33)</f>
        <v>4914</v>
      </c>
      <c r="L34" s="24">
        <f t="shared" si="14"/>
        <v>153858.15</v>
      </c>
      <c r="M34" s="62">
        <f t="shared" si="14"/>
        <v>10009</v>
      </c>
      <c r="N34" s="63">
        <f t="shared" si="14"/>
        <v>331462.9</v>
      </c>
      <c r="O34" s="50">
        <f t="shared" si="14"/>
        <v>3709</v>
      </c>
      <c r="P34" s="24">
        <f t="shared" si="14"/>
        <v>120493.9</v>
      </c>
      <c r="Q34" s="20">
        <f t="shared" si="14"/>
        <v>13718</v>
      </c>
      <c r="R34" s="136">
        <f t="shared" si="14"/>
        <v>451956.8</v>
      </c>
      <c r="T34" s="20"/>
      <c r="U34" s="50" t="s">
        <v>25</v>
      </c>
      <c r="V34" s="23">
        <f t="shared" ref="V34:AG34" si="15">SUM(V22:V33)</f>
        <v>795</v>
      </c>
      <c r="W34" s="22">
        <f t="shared" si="15"/>
        <v>29393.85</v>
      </c>
      <c r="X34" s="22">
        <f t="shared" si="15"/>
        <v>319</v>
      </c>
      <c r="Y34" s="22">
        <f t="shared" si="15"/>
        <v>11611.1</v>
      </c>
      <c r="Z34" s="50">
        <f t="shared" si="15"/>
        <v>1114</v>
      </c>
      <c r="AA34" s="136">
        <f t="shared" si="15"/>
        <v>41004.95</v>
      </c>
      <c r="AB34" s="20">
        <f t="shared" si="15"/>
        <v>20</v>
      </c>
      <c r="AC34" s="22">
        <f t="shared" si="15"/>
        <v>641.5</v>
      </c>
      <c r="AD34" s="23">
        <f t="shared" si="15"/>
        <v>16</v>
      </c>
      <c r="AE34" s="24">
        <f t="shared" si="15"/>
        <v>517.9</v>
      </c>
      <c r="AF34" s="207">
        <f t="shared" si="15"/>
        <v>36</v>
      </c>
      <c r="AG34" s="136">
        <f t="shared" si="15"/>
        <v>1159.4</v>
      </c>
    </row>
    <row r="35" ht="38" customHeight="1"/>
    <row r="36" ht="41" customHeight="1" spans="1:8">
      <c r="A36" s="164" t="s">
        <v>142</v>
      </c>
      <c r="B36" s="164"/>
      <c r="C36" s="164"/>
      <c r="D36" s="164"/>
      <c r="E36" s="164"/>
      <c r="F36" s="164"/>
      <c r="G36" s="164"/>
      <c r="H36" s="164"/>
    </row>
    <row r="37" ht="31" customHeight="1" spans="1:27">
      <c r="A37" s="2" t="s">
        <v>1</v>
      </c>
      <c r="B37" s="4" t="s">
        <v>2</v>
      </c>
      <c r="C37" s="51" t="s">
        <v>3</v>
      </c>
      <c r="D37" s="114"/>
      <c r="E37" s="91" t="s">
        <v>4</v>
      </c>
      <c r="F37" s="99"/>
      <c r="G37" s="91" t="s">
        <v>5</v>
      </c>
      <c r="H37" s="95"/>
      <c r="I37" s="170" t="s">
        <v>21</v>
      </c>
      <c r="K37" s="2" t="s">
        <v>1</v>
      </c>
      <c r="L37" s="4" t="s">
        <v>2</v>
      </c>
      <c r="M37" s="4" t="s">
        <v>143</v>
      </c>
      <c r="N37" s="4"/>
      <c r="O37" s="4" t="s">
        <v>143</v>
      </c>
      <c r="P37" s="4"/>
      <c r="Q37" s="185" t="s">
        <v>144</v>
      </c>
      <c r="R37" s="197"/>
      <c r="T37" s="2" t="s">
        <v>1</v>
      </c>
      <c r="U37" s="4" t="s">
        <v>2</v>
      </c>
      <c r="V37" s="4" t="s">
        <v>145</v>
      </c>
      <c r="W37" s="4"/>
      <c r="X37" s="4" t="s">
        <v>146</v>
      </c>
      <c r="Y37" s="4"/>
      <c r="Z37" s="185" t="s">
        <v>147</v>
      </c>
      <c r="AA37" s="197"/>
    </row>
    <row r="38" ht="37.5" spans="1:27">
      <c r="A38" s="7"/>
      <c r="B38" s="8"/>
      <c r="C38" s="54" t="s">
        <v>22</v>
      </c>
      <c r="D38" s="100" t="s">
        <v>23</v>
      </c>
      <c r="E38" s="54" t="s">
        <v>22</v>
      </c>
      <c r="F38" s="65" t="s">
        <v>23</v>
      </c>
      <c r="G38" s="165" t="s">
        <v>22</v>
      </c>
      <c r="H38" s="166" t="s">
        <v>10</v>
      </c>
      <c r="I38" s="171"/>
      <c r="K38" s="7"/>
      <c r="L38" s="8"/>
      <c r="M38" s="8" t="s">
        <v>9</v>
      </c>
      <c r="N38" s="8" t="s">
        <v>10</v>
      </c>
      <c r="O38" s="8" t="s">
        <v>9</v>
      </c>
      <c r="P38" s="8" t="s">
        <v>10</v>
      </c>
      <c r="Q38" s="186" t="s">
        <v>22</v>
      </c>
      <c r="R38" s="198" t="s">
        <v>23</v>
      </c>
      <c r="T38" s="7"/>
      <c r="U38" s="8"/>
      <c r="V38" s="8" t="s">
        <v>9</v>
      </c>
      <c r="W38" s="8" t="s">
        <v>10</v>
      </c>
      <c r="X38" s="8" t="s">
        <v>9</v>
      </c>
      <c r="Y38" s="8" t="s">
        <v>10</v>
      </c>
      <c r="Z38" s="186" t="s">
        <v>22</v>
      </c>
      <c r="AA38" s="198" t="s">
        <v>23</v>
      </c>
    </row>
    <row r="39" ht="30" customHeight="1" spans="1:27">
      <c r="A39" s="47">
        <v>1</v>
      </c>
      <c r="B39" s="48">
        <v>44927</v>
      </c>
      <c r="C39" s="206">
        <f>G4+K22+AF22+Z39</f>
        <v>771</v>
      </c>
      <c r="D39" s="15">
        <f>H4+L22+AG22+AA39</f>
        <v>24426.9</v>
      </c>
      <c r="E39" s="17">
        <f>M4+Q22+Z22+T4+Q39</f>
        <v>1641</v>
      </c>
      <c r="F39" s="130">
        <f>N4+R22+AA22+U4+R39</f>
        <v>51398.05</v>
      </c>
      <c r="G39" s="47">
        <f>O4</f>
        <v>230</v>
      </c>
      <c r="H39" s="45">
        <f>P4</f>
        <v>7083.35</v>
      </c>
      <c r="I39" s="172"/>
      <c r="K39" s="47">
        <v>1</v>
      </c>
      <c r="L39" s="48">
        <v>44927</v>
      </c>
      <c r="M39" s="16">
        <v>0</v>
      </c>
      <c r="N39" s="13">
        <v>0</v>
      </c>
      <c r="O39" s="14">
        <v>0</v>
      </c>
      <c r="P39" s="13">
        <v>0</v>
      </c>
      <c r="Q39" s="187">
        <f t="shared" ref="Q39:Q50" si="16">M39+O39</f>
        <v>0</v>
      </c>
      <c r="R39" s="138">
        <f t="shared" ref="R39:R50" si="17">N39+P39</f>
        <v>0</v>
      </c>
      <c r="T39" s="47">
        <v>1</v>
      </c>
      <c r="U39" s="48">
        <v>44927</v>
      </c>
      <c r="V39" s="16">
        <v>0</v>
      </c>
      <c r="W39" s="13">
        <v>0</v>
      </c>
      <c r="X39" s="14">
        <v>0</v>
      </c>
      <c r="Y39" s="13">
        <v>0</v>
      </c>
      <c r="Z39" s="187">
        <f t="shared" ref="Z39:Z50" si="18">V39+X39</f>
        <v>0</v>
      </c>
      <c r="AA39" s="138">
        <f t="shared" ref="AA39:AA50" si="19">W39+Y39</f>
        <v>0</v>
      </c>
    </row>
    <row r="40" ht="30" customHeight="1" spans="1:27">
      <c r="A40" s="47">
        <v>2</v>
      </c>
      <c r="B40" s="48">
        <v>44958</v>
      </c>
      <c r="C40" s="206">
        <f t="shared" ref="C40:C50" si="20">G5+K23+AF23+Z40</f>
        <v>1556</v>
      </c>
      <c r="D40" s="15">
        <f t="shared" ref="D40:D50" si="21">H5+L23+AG23+AA40</f>
        <v>49644.4</v>
      </c>
      <c r="E40" s="17">
        <f t="shared" ref="E40:E50" si="22">M5+Q23+Z23+T5+Q40</f>
        <v>3342</v>
      </c>
      <c r="F40" s="130">
        <f t="shared" ref="F40:F50" si="23">N5+R23+AA23+U5+R40</f>
        <v>106468.95</v>
      </c>
      <c r="G40" s="47">
        <f>O5</f>
        <v>525</v>
      </c>
      <c r="H40" s="45">
        <f>P5</f>
        <v>16100.95</v>
      </c>
      <c r="I40" s="172"/>
      <c r="K40" s="47">
        <v>2</v>
      </c>
      <c r="L40" s="48">
        <v>44958</v>
      </c>
      <c r="M40" s="14">
        <v>0</v>
      </c>
      <c r="N40" s="13">
        <v>0</v>
      </c>
      <c r="O40" s="14">
        <v>0</v>
      </c>
      <c r="P40" s="13">
        <v>0</v>
      </c>
      <c r="Q40" s="187">
        <f t="shared" si="16"/>
        <v>0</v>
      </c>
      <c r="R40" s="138">
        <f t="shared" si="17"/>
        <v>0</v>
      </c>
      <c r="T40" s="47">
        <v>2</v>
      </c>
      <c r="U40" s="48">
        <v>44958</v>
      </c>
      <c r="V40" s="14">
        <v>0</v>
      </c>
      <c r="W40" s="13">
        <v>0</v>
      </c>
      <c r="X40" s="14">
        <v>0</v>
      </c>
      <c r="Y40" s="13">
        <v>0</v>
      </c>
      <c r="Z40" s="187">
        <f t="shared" si="18"/>
        <v>0</v>
      </c>
      <c r="AA40" s="138">
        <f t="shared" si="19"/>
        <v>0</v>
      </c>
    </row>
    <row r="41" ht="30" customHeight="1" spans="1:27">
      <c r="A41" s="47">
        <v>3</v>
      </c>
      <c r="B41" s="48">
        <v>44986</v>
      </c>
      <c r="C41" s="206">
        <f t="shared" si="20"/>
        <v>1777</v>
      </c>
      <c r="D41" s="15">
        <f t="shared" si="21"/>
        <v>56393.7</v>
      </c>
      <c r="E41" s="17">
        <f t="shared" si="22"/>
        <v>3694</v>
      </c>
      <c r="F41" s="130">
        <f t="shared" si="23"/>
        <v>118250.25</v>
      </c>
      <c r="G41" s="47">
        <f t="shared" ref="G40:G50" si="24">O6</f>
        <v>516</v>
      </c>
      <c r="H41" s="45">
        <f t="shared" ref="H40:H50" si="25">P6</f>
        <v>15939.55</v>
      </c>
      <c r="I41" s="172"/>
      <c r="K41" s="47">
        <v>3</v>
      </c>
      <c r="L41" s="48">
        <v>44986</v>
      </c>
      <c r="M41" s="14">
        <v>0</v>
      </c>
      <c r="N41" s="13">
        <v>0</v>
      </c>
      <c r="O41" s="14">
        <v>0</v>
      </c>
      <c r="P41" s="13">
        <v>0</v>
      </c>
      <c r="Q41" s="187">
        <f t="shared" si="16"/>
        <v>0</v>
      </c>
      <c r="R41" s="138">
        <f t="shared" si="17"/>
        <v>0</v>
      </c>
      <c r="T41" s="47">
        <v>3</v>
      </c>
      <c r="U41" s="48">
        <v>44986</v>
      </c>
      <c r="V41" s="14">
        <v>0</v>
      </c>
      <c r="W41" s="13">
        <v>0</v>
      </c>
      <c r="X41" s="14">
        <v>0</v>
      </c>
      <c r="Y41" s="13">
        <v>0</v>
      </c>
      <c r="Z41" s="187">
        <f t="shared" si="18"/>
        <v>0</v>
      </c>
      <c r="AA41" s="138">
        <f t="shared" si="19"/>
        <v>0</v>
      </c>
    </row>
    <row r="42" ht="30" customHeight="1" spans="1:27">
      <c r="A42" s="47">
        <v>4</v>
      </c>
      <c r="B42" s="48">
        <v>45017</v>
      </c>
      <c r="C42" s="206">
        <f t="shared" si="20"/>
        <v>888</v>
      </c>
      <c r="D42" s="15">
        <f t="shared" si="21"/>
        <v>28553.85</v>
      </c>
      <c r="E42" s="17">
        <f t="shared" si="22"/>
        <v>2167</v>
      </c>
      <c r="F42" s="130">
        <f t="shared" si="23"/>
        <v>68211.85</v>
      </c>
      <c r="G42" s="47">
        <f t="shared" si="24"/>
        <v>379</v>
      </c>
      <c r="H42" s="45">
        <f t="shared" si="25"/>
        <v>11730.3</v>
      </c>
      <c r="I42" s="172"/>
      <c r="K42" s="47">
        <v>4</v>
      </c>
      <c r="L42" s="48">
        <v>45017</v>
      </c>
      <c r="M42" s="14">
        <v>0</v>
      </c>
      <c r="N42" s="13">
        <v>0</v>
      </c>
      <c r="O42" s="14">
        <v>0</v>
      </c>
      <c r="P42" s="13">
        <v>0</v>
      </c>
      <c r="Q42" s="187">
        <f t="shared" si="16"/>
        <v>0</v>
      </c>
      <c r="R42" s="138">
        <f t="shared" si="17"/>
        <v>0</v>
      </c>
      <c r="T42" s="47">
        <v>4</v>
      </c>
      <c r="U42" s="48">
        <v>45017</v>
      </c>
      <c r="V42" s="14">
        <v>0</v>
      </c>
      <c r="W42" s="13">
        <v>0</v>
      </c>
      <c r="X42" s="14">
        <v>0</v>
      </c>
      <c r="Y42" s="13">
        <v>0</v>
      </c>
      <c r="Z42" s="187">
        <f t="shared" si="18"/>
        <v>0</v>
      </c>
      <c r="AA42" s="138">
        <f t="shared" si="19"/>
        <v>0</v>
      </c>
    </row>
    <row r="43" ht="30" customHeight="1" spans="1:27">
      <c r="A43" s="47">
        <v>5</v>
      </c>
      <c r="B43" s="48">
        <v>45047</v>
      </c>
      <c r="C43" s="206">
        <f t="shared" si="20"/>
        <v>1716</v>
      </c>
      <c r="D43" s="15">
        <f t="shared" si="21"/>
        <v>54386.05</v>
      </c>
      <c r="E43" s="17">
        <f t="shared" si="22"/>
        <v>2501</v>
      </c>
      <c r="F43" s="130">
        <f t="shared" si="23"/>
        <v>80225.65</v>
      </c>
      <c r="G43" s="47">
        <f t="shared" si="24"/>
        <v>342</v>
      </c>
      <c r="H43" s="45">
        <f t="shared" si="25"/>
        <v>10502.1</v>
      </c>
      <c r="I43" s="172"/>
      <c r="K43" s="47">
        <v>5</v>
      </c>
      <c r="L43" s="48">
        <v>45047</v>
      </c>
      <c r="M43" s="14">
        <v>0</v>
      </c>
      <c r="N43" s="13">
        <v>0</v>
      </c>
      <c r="O43" s="14">
        <v>0</v>
      </c>
      <c r="P43" s="13">
        <v>0</v>
      </c>
      <c r="Q43" s="187">
        <f t="shared" si="16"/>
        <v>0</v>
      </c>
      <c r="R43" s="138">
        <f t="shared" si="17"/>
        <v>0</v>
      </c>
      <c r="T43" s="47">
        <v>5</v>
      </c>
      <c r="U43" s="48">
        <v>45047</v>
      </c>
      <c r="V43" s="14">
        <v>0</v>
      </c>
      <c r="W43" s="13">
        <v>0</v>
      </c>
      <c r="X43" s="14">
        <v>0</v>
      </c>
      <c r="Y43" s="13">
        <v>0</v>
      </c>
      <c r="Z43" s="187">
        <f t="shared" si="18"/>
        <v>0</v>
      </c>
      <c r="AA43" s="138">
        <f t="shared" si="19"/>
        <v>0</v>
      </c>
    </row>
    <row r="44" ht="30" customHeight="1" spans="1:27">
      <c r="A44" s="47">
        <v>6</v>
      </c>
      <c r="B44" s="48">
        <v>45078</v>
      </c>
      <c r="C44" s="206">
        <f t="shared" si="20"/>
        <v>1793</v>
      </c>
      <c r="D44" s="15">
        <f t="shared" si="21"/>
        <v>54388.6</v>
      </c>
      <c r="E44" s="17">
        <f t="shared" si="22"/>
        <v>2431</v>
      </c>
      <c r="F44" s="130">
        <f t="shared" si="23"/>
        <v>78204.9</v>
      </c>
      <c r="G44" s="47">
        <f t="shared" si="24"/>
        <v>329</v>
      </c>
      <c r="H44" s="45">
        <f t="shared" si="25"/>
        <v>10194.95</v>
      </c>
      <c r="I44" s="172"/>
      <c r="K44" s="47">
        <v>6</v>
      </c>
      <c r="L44" s="48">
        <v>45078</v>
      </c>
      <c r="M44" s="14">
        <v>0</v>
      </c>
      <c r="N44" s="13">
        <v>0</v>
      </c>
      <c r="O44" s="14">
        <v>0</v>
      </c>
      <c r="P44" s="13">
        <v>0</v>
      </c>
      <c r="Q44" s="187">
        <f t="shared" si="16"/>
        <v>0</v>
      </c>
      <c r="R44" s="138">
        <f t="shared" si="17"/>
        <v>0</v>
      </c>
      <c r="T44" s="47">
        <v>6</v>
      </c>
      <c r="U44" s="48">
        <v>45078</v>
      </c>
      <c r="V44" s="14">
        <v>0</v>
      </c>
      <c r="W44" s="13">
        <v>0</v>
      </c>
      <c r="X44" s="14">
        <v>0</v>
      </c>
      <c r="Y44" s="13">
        <v>0</v>
      </c>
      <c r="Z44" s="187">
        <f t="shared" si="18"/>
        <v>0</v>
      </c>
      <c r="AA44" s="138">
        <f t="shared" si="19"/>
        <v>0</v>
      </c>
    </row>
    <row r="45" ht="30" customHeight="1" spans="1:27">
      <c r="A45" s="47">
        <v>7</v>
      </c>
      <c r="B45" s="48">
        <v>45108</v>
      </c>
      <c r="C45" s="206">
        <f t="shared" si="20"/>
        <v>1945</v>
      </c>
      <c r="D45" s="15">
        <f t="shared" si="21"/>
        <v>60350</v>
      </c>
      <c r="E45" s="17">
        <f t="shared" si="22"/>
        <v>2623</v>
      </c>
      <c r="F45" s="130">
        <f t="shared" si="23"/>
        <v>84656.45</v>
      </c>
      <c r="G45" s="47">
        <f t="shared" si="24"/>
        <v>418</v>
      </c>
      <c r="H45" s="45">
        <f t="shared" si="25"/>
        <v>13136.2</v>
      </c>
      <c r="I45" s="172"/>
      <c r="K45" s="47">
        <v>7</v>
      </c>
      <c r="L45" s="48">
        <v>45108</v>
      </c>
      <c r="M45" s="14">
        <v>0</v>
      </c>
      <c r="N45" s="13">
        <v>0</v>
      </c>
      <c r="O45" s="14">
        <v>0</v>
      </c>
      <c r="P45" s="13">
        <v>0</v>
      </c>
      <c r="Q45" s="187">
        <f t="shared" si="16"/>
        <v>0</v>
      </c>
      <c r="R45" s="138">
        <f t="shared" si="17"/>
        <v>0</v>
      </c>
      <c r="T45" s="47">
        <v>7</v>
      </c>
      <c r="U45" s="48">
        <v>45108</v>
      </c>
      <c r="V45" s="14">
        <v>0</v>
      </c>
      <c r="W45" s="13">
        <v>0</v>
      </c>
      <c r="X45" s="14">
        <v>0</v>
      </c>
      <c r="Y45" s="13">
        <v>0</v>
      </c>
      <c r="Z45" s="187">
        <f t="shared" si="18"/>
        <v>0</v>
      </c>
      <c r="AA45" s="138">
        <f t="shared" si="19"/>
        <v>0</v>
      </c>
    </row>
    <row r="46" ht="30" customHeight="1" spans="1:27">
      <c r="A46" s="47">
        <v>8</v>
      </c>
      <c r="B46" s="48">
        <v>45139</v>
      </c>
      <c r="C46" s="206">
        <f t="shared" si="20"/>
        <v>2002</v>
      </c>
      <c r="D46" s="15">
        <f t="shared" si="21"/>
        <v>62723.85</v>
      </c>
      <c r="E46" s="17">
        <f t="shared" si="22"/>
        <v>3026</v>
      </c>
      <c r="F46" s="130">
        <f t="shared" si="23"/>
        <v>97362.85</v>
      </c>
      <c r="G46" s="47">
        <f t="shared" si="24"/>
        <v>535</v>
      </c>
      <c r="H46" s="45">
        <f t="shared" si="25"/>
        <v>16909.95</v>
      </c>
      <c r="I46" s="172"/>
      <c r="K46" s="47">
        <v>8</v>
      </c>
      <c r="L46" s="48">
        <v>45139</v>
      </c>
      <c r="M46" s="14">
        <v>0</v>
      </c>
      <c r="N46" s="13">
        <v>0</v>
      </c>
      <c r="O46" s="14">
        <v>0</v>
      </c>
      <c r="P46" s="13">
        <v>0</v>
      </c>
      <c r="Q46" s="187">
        <f t="shared" si="16"/>
        <v>0</v>
      </c>
      <c r="R46" s="138">
        <f t="shared" si="17"/>
        <v>0</v>
      </c>
      <c r="T46" s="47">
        <v>8</v>
      </c>
      <c r="U46" s="48">
        <v>45139</v>
      </c>
      <c r="V46" s="14">
        <v>0</v>
      </c>
      <c r="W46" s="13">
        <v>0</v>
      </c>
      <c r="X46" s="14">
        <v>0</v>
      </c>
      <c r="Y46" s="13">
        <v>0</v>
      </c>
      <c r="Z46" s="187">
        <f t="shared" si="18"/>
        <v>0</v>
      </c>
      <c r="AA46" s="138">
        <f t="shared" si="19"/>
        <v>0</v>
      </c>
    </row>
    <row r="47" ht="30" customHeight="1" spans="1:27">
      <c r="A47" s="47">
        <v>9</v>
      </c>
      <c r="B47" s="48">
        <v>45170</v>
      </c>
      <c r="C47" s="206">
        <f t="shared" si="20"/>
        <v>1722</v>
      </c>
      <c r="D47" s="15">
        <f t="shared" si="21"/>
        <v>53710.8</v>
      </c>
      <c r="E47" s="17">
        <f t="shared" si="22"/>
        <v>2340</v>
      </c>
      <c r="F47" s="130">
        <f t="shared" si="23"/>
        <v>76538.8</v>
      </c>
      <c r="G47" s="47">
        <f t="shared" si="24"/>
        <v>405</v>
      </c>
      <c r="H47" s="45">
        <f t="shared" si="25"/>
        <v>12875.1</v>
      </c>
      <c r="I47" s="172"/>
      <c r="K47" s="47">
        <v>9</v>
      </c>
      <c r="L47" s="48">
        <v>45170</v>
      </c>
      <c r="M47" s="14">
        <v>0</v>
      </c>
      <c r="N47" s="13">
        <v>0</v>
      </c>
      <c r="O47" s="14">
        <v>0</v>
      </c>
      <c r="P47" s="13">
        <v>0</v>
      </c>
      <c r="Q47" s="187">
        <f t="shared" si="16"/>
        <v>0</v>
      </c>
      <c r="R47" s="138">
        <f t="shared" si="17"/>
        <v>0</v>
      </c>
      <c r="T47" s="47">
        <v>9</v>
      </c>
      <c r="U47" s="48">
        <v>45170</v>
      </c>
      <c r="V47" s="14">
        <v>0</v>
      </c>
      <c r="W47" s="13">
        <v>0</v>
      </c>
      <c r="X47" s="14">
        <v>0</v>
      </c>
      <c r="Y47" s="13">
        <v>0</v>
      </c>
      <c r="Z47" s="187">
        <f t="shared" si="18"/>
        <v>0</v>
      </c>
      <c r="AA47" s="138">
        <f t="shared" si="19"/>
        <v>0</v>
      </c>
    </row>
    <row r="48" ht="30" customHeight="1" spans="1:27">
      <c r="A48" s="47">
        <v>10</v>
      </c>
      <c r="B48" s="48">
        <v>45200</v>
      </c>
      <c r="C48" s="206">
        <f t="shared" si="20"/>
        <v>1713</v>
      </c>
      <c r="D48" s="15">
        <f t="shared" si="21"/>
        <v>54142.45</v>
      </c>
      <c r="E48" s="17">
        <f t="shared" si="22"/>
        <v>2919</v>
      </c>
      <c r="F48" s="130">
        <f t="shared" si="23"/>
        <v>95911.25</v>
      </c>
      <c r="G48" s="47">
        <f t="shared" si="24"/>
        <v>418</v>
      </c>
      <c r="H48" s="45">
        <f t="shared" si="25"/>
        <v>13374.3</v>
      </c>
      <c r="I48" s="172"/>
      <c r="K48" s="47">
        <v>10</v>
      </c>
      <c r="L48" s="48">
        <v>45200</v>
      </c>
      <c r="M48" s="14">
        <v>0</v>
      </c>
      <c r="N48" s="13">
        <v>0</v>
      </c>
      <c r="O48" s="14">
        <v>0</v>
      </c>
      <c r="P48" s="13">
        <v>0</v>
      </c>
      <c r="Q48" s="187">
        <f t="shared" si="16"/>
        <v>0</v>
      </c>
      <c r="R48" s="138">
        <f t="shared" si="17"/>
        <v>0</v>
      </c>
      <c r="T48" s="47">
        <v>10</v>
      </c>
      <c r="U48" s="48">
        <v>45200</v>
      </c>
      <c r="V48" s="14">
        <v>0</v>
      </c>
      <c r="W48" s="13">
        <v>0</v>
      </c>
      <c r="X48" s="14">
        <v>0</v>
      </c>
      <c r="Y48" s="13">
        <v>0</v>
      </c>
      <c r="Z48" s="187">
        <f t="shared" si="18"/>
        <v>0</v>
      </c>
      <c r="AA48" s="138">
        <f t="shared" si="19"/>
        <v>0</v>
      </c>
    </row>
    <row r="49" ht="30" customHeight="1" spans="1:27">
      <c r="A49" s="47">
        <v>11</v>
      </c>
      <c r="B49" s="48">
        <v>45231</v>
      </c>
      <c r="C49" s="206">
        <f t="shared" si="20"/>
        <v>1842</v>
      </c>
      <c r="D49" s="15">
        <f t="shared" si="21"/>
        <v>58236.15</v>
      </c>
      <c r="E49" s="17">
        <f t="shared" si="22"/>
        <v>3422</v>
      </c>
      <c r="F49" s="130">
        <f t="shared" si="23"/>
        <v>113655.95</v>
      </c>
      <c r="G49" s="47">
        <f t="shared" si="24"/>
        <v>494</v>
      </c>
      <c r="H49" s="45">
        <f t="shared" si="25"/>
        <v>15325</v>
      </c>
      <c r="I49" s="172"/>
      <c r="K49" s="47">
        <v>11</v>
      </c>
      <c r="L49" s="48">
        <v>45231</v>
      </c>
      <c r="M49" s="14">
        <v>0</v>
      </c>
      <c r="N49" s="13">
        <v>0</v>
      </c>
      <c r="O49" s="14">
        <v>0</v>
      </c>
      <c r="P49" s="13">
        <v>0</v>
      </c>
      <c r="Q49" s="187">
        <f t="shared" si="16"/>
        <v>0</v>
      </c>
      <c r="R49" s="138">
        <f t="shared" si="17"/>
        <v>0</v>
      </c>
      <c r="T49" s="47">
        <v>11</v>
      </c>
      <c r="U49" s="48">
        <v>45231</v>
      </c>
      <c r="V49" s="14">
        <v>22</v>
      </c>
      <c r="W49" s="13">
        <v>687.25</v>
      </c>
      <c r="X49" s="14">
        <v>0</v>
      </c>
      <c r="Y49" s="13">
        <v>0</v>
      </c>
      <c r="Z49" s="187">
        <f t="shared" si="18"/>
        <v>22</v>
      </c>
      <c r="AA49" s="138">
        <f t="shared" si="19"/>
        <v>687.25</v>
      </c>
    </row>
    <row r="50" ht="30" customHeight="1" spans="1:27">
      <c r="A50" s="47">
        <v>12</v>
      </c>
      <c r="B50" s="48">
        <v>45261</v>
      </c>
      <c r="C50" s="206">
        <f t="shared" si="20"/>
        <v>1398</v>
      </c>
      <c r="D50" s="15">
        <f t="shared" si="21"/>
        <v>44357.65</v>
      </c>
      <c r="E50" s="17">
        <f t="shared" si="22"/>
        <v>2686</v>
      </c>
      <c r="F50" s="130">
        <f t="shared" si="23"/>
        <v>86971.4</v>
      </c>
      <c r="G50" s="47">
        <f t="shared" si="24"/>
        <v>391</v>
      </c>
      <c r="H50" s="45">
        <f t="shared" si="25"/>
        <v>12246.85</v>
      </c>
      <c r="I50" s="172"/>
      <c r="K50" s="47">
        <v>12</v>
      </c>
      <c r="L50" s="48">
        <v>45261</v>
      </c>
      <c r="M50" s="44">
        <v>273</v>
      </c>
      <c r="N50" s="13">
        <v>9262.6</v>
      </c>
      <c r="O50" s="44">
        <v>112</v>
      </c>
      <c r="P50" s="44">
        <v>3818.95</v>
      </c>
      <c r="Q50" s="187">
        <f t="shared" si="16"/>
        <v>385</v>
      </c>
      <c r="R50" s="138">
        <f t="shared" si="17"/>
        <v>13081.55</v>
      </c>
      <c r="T50" s="47">
        <v>12</v>
      </c>
      <c r="U50" s="48">
        <v>45261</v>
      </c>
      <c r="V50" s="44">
        <v>9</v>
      </c>
      <c r="W50" s="44">
        <v>255.4</v>
      </c>
      <c r="X50" s="44">
        <v>5</v>
      </c>
      <c r="Y50" s="44">
        <v>137.25</v>
      </c>
      <c r="Z50" s="187">
        <f t="shared" si="18"/>
        <v>14</v>
      </c>
      <c r="AA50" s="138">
        <f t="shared" si="19"/>
        <v>392.65</v>
      </c>
    </row>
    <row r="51" ht="30" customHeight="1" spans="1:27">
      <c r="A51" s="20"/>
      <c r="B51" s="50" t="s">
        <v>25</v>
      </c>
      <c r="C51" s="207">
        <f>SUM(C39:C50)</f>
        <v>19123</v>
      </c>
      <c r="D51" s="24">
        <f>SUM(D39:D50)</f>
        <v>601314.4</v>
      </c>
      <c r="E51" s="20">
        <f t="shared" ref="C51:H51" si="26">SUM(E39:E50)</f>
        <v>32792</v>
      </c>
      <c r="F51" s="136">
        <f t="shared" si="26"/>
        <v>1057856.35</v>
      </c>
      <c r="G51" s="20">
        <f t="shared" si="26"/>
        <v>4982</v>
      </c>
      <c r="H51" s="111">
        <f t="shared" si="26"/>
        <v>155418.6</v>
      </c>
      <c r="I51" s="173"/>
      <c r="K51" s="20"/>
      <c r="L51" s="50" t="s">
        <v>25</v>
      </c>
      <c r="M51" s="23">
        <f t="shared" ref="M51:R51" si="27">SUM(M39:M50)</f>
        <v>273</v>
      </c>
      <c r="N51" s="22">
        <f t="shared" si="27"/>
        <v>9262.6</v>
      </c>
      <c r="O51" s="22">
        <f t="shared" si="27"/>
        <v>112</v>
      </c>
      <c r="P51" s="22">
        <f t="shared" si="27"/>
        <v>3818.95</v>
      </c>
      <c r="Q51" s="50">
        <f t="shared" si="27"/>
        <v>385</v>
      </c>
      <c r="R51" s="136">
        <f t="shared" si="27"/>
        <v>13081.55</v>
      </c>
      <c r="T51" s="20"/>
      <c r="U51" s="50" t="s">
        <v>25</v>
      </c>
      <c r="V51" s="23">
        <f t="shared" ref="V51:AA51" si="28">SUM(V39:V50)</f>
        <v>31</v>
      </c>
      <c r="W51" s="22">
        <f t="shared" si="28"/>
        <v>942.65</v>
      </c>
      <c r="X51" s="22">
        <f t="shared" si="28"/>
        <v>5</v>
      </c>
      <c r="Y51" s="22">
        <f t="shared" si="28"/>
        <v>137.25</v>
      </c>
      <c r="Z51" s="50">
        <f t="shared" si="28"/>
        <v>36</v>
      </c>
      <c r="AA51" s="136">
        <f t="shared" si="28"/>
        <v>1079.9</v>
      </c>
    </row>
  </sheetData>
  <mergeCells count="53">
    <mergeCell ref="A1:P1"/>
    <mergeCell ref="R1:V1"/>
    <mergeCell ref="C2:D2"/>
    <mergeCell ref="E2:F2"/>
    <mergeCell ref="G2:H2"/>
    <mergeCell ref="I2:J2"/>
    <mergeCell ref="K2:L2"/>
    <mergeCell ref="M2:N2"/>
    <mergeCell ref="O2:P2"/>
    <mergeCell ref="T2:U2"/>
    <mergeCell ref="A19:R19"/>
    <mergeCell ref="T19:AA19"/>
    <mergeCell ref="C20:D20"/>
    <mergeCell ref="E20:F20"/>
    <mergeCell ref="G20:H20"/>
    <mergeCell ref="I20:J20"/>
    <mergeCell ref="K20:L20"/>
    <mergeCell ref="M20:N20"/>
    <mergeCell ref="O20:P20"/>
    <mergeCell ref="Q20:R20"/>
    <mergeCell ref="V20:W20"/>
    <mergeCell ref="X20:Y20"/>
    <mergeCell ref="Z20:AA20"/>
    <mergeCell ref="AB20:AC20"/>
    <mergeCell ref="AD20:AE20"/>
    <mergeCell ref="AF20:AG20"/>
    <mergeCell ref="A36:H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20:T21"/>
    <mergeCell ref="T37:T38"/>
    <mergeCell ref="U20:U21"/>
    <mergeCell ref="U37:U38"/>
    <mergeCell ref="V2:V3"/>
    <mergeCell ref="V4:V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51"/>
  <sheetViews>
    <sheetView workbookViewId="0">
      <selection activeCell="L43" sqref="L43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0" width="15.75" customWidth="1"/>
    <col min="21" max="21" width="18.1333333333333" customWidth="1"/>
    <col min="22" max="22" width="17.25" customWidth="1"/>
    <col min="23" max="23" width="16.75" customWidth="1"/>
    <col min="24" max="24" width="15.75" customWidth="1"/>
    <col min="25" max="25" width="18.1333333333333" customWidth="1"/>
    <col min="26" max="26" width="15" customWidth="1"/>
    <col min="27" max="27" width="15.6333333333333" customWidth="1"/>
    <col min="28" max="28" width="16.1333333333333" customWidth="1"/>
    <col min="29" max="29" width="13.25" customWidth="1"/>
    <col min="30" max="31" width="14" customWidth="1"/>
    <col min="32" max="32" width="14.25" customWidth="1"/>
    <col min="33" max="33" width="13.8833333333333" customWidth="1"/>
    <col min="34" max="34" width="16.75" customWidth="1"/>
    <col min="35" max="35" width="15.25" customWidth="1"/>
    <col min="36" max="36" width="19.75" customWidth="1"/>
    <col min="37" max="37" width="11.1333333333333" customWidth="1"/>
    <col min="38" max="38" width="16" customWidth="1"/>
  </cols>
  <sheetData>
    <row r="1" customFormat="1" ht="47.25" spans="1:34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46" t="s">
        <v>149</v>
      </c>
      <c r="S1" s="46"/>
      <c r="T1" s="46"/>
      <c r="U1" s="46"/>
      <c r="V1" s="46"/>
      <c r="W1" s="46"/>
      <c r="X1" s="46"/>
      <c r="Y1" s="46"/>
      <c r="Z1" s="196"/>
      <c r="AA1" s="46" t="s">
        <v>150</v>
      </c>
      <c r="AB1" s="46"/>
      <c r="AC1" s="46"/>
      <c r="AD1" s="46"/>
      <c r="AE1" s="46"/>
      <c r="AF1" s="46"/>
      <c r="AG1" s="46"/>
      <c r="AH1" s="46"/>
    </row>
    <row r="2" customFormat="1" ht="27" customHeight="1" spans="1:3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51" t="s">
        <v>108</v>
      </c>
      <c r="H2" s="52"/>
      <c r="I2" s="53" t="s">
        <v>151</v>
      </c>
      <c r="J2" s="4"/>
      <c r="K2" s="4" t="s">
        <v>152</v>
      </c>
      <c r="L2" s="3"/>
      <c r="M2" s="91" t="s">
        <v>153</v>
      </c>
      <c r="N2" s="95"/>
      <c r="O2" s="91" t="s">
        <v>125</v>
      </c>
      <c r="P2" s="92"/>
      <c r="R2" s="2" t="s">
        <v>1</v>
      </c>
      <c r="S2" s="4" t="s">
        <v>2</v>
      </c>
      <c r="T2" s="4" t="s">
        <v>154</v>
      </c>
      <c r="U2" s="4"/>
      <c r="V2" s="4" t="s">
        <v>155</v>
      </c>
      <c r="W2" s="4"/>
      <c r="X2" s="185" t="s">
        <v>156</v>
      </c>
      <c r="Y2" s="197"/>
      <c r="AA2" s="2" t="s">
        <v>1</v>
      </c>
      <c r="AB2" s="4" t="s">
        <v>2</v>
      </c>
      <c r="AC2" s="4" t="s">
        <v>157</v>
      </c>
      <c r="AD2" s="4"/>
      <c r="AE2" s="4" t="s">
        <v>158</v>
      </c>
      <c r="AF2" s="4"/>
      <c r="AG2" s="185" t="s">
        <v>159</v>
      </c>
      <c r="AH2" s="197"/>
    </row>
    <row r="3" customFormat="1" ht="32" customHeight="1" spans="1:3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54" t="s">
        <v>22</v>
      </c>
      <c r="H3" s="55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54" t="s">
        <v>22</v>
      </c>
      <c r="N3" s="100" t="s">
        <v>23</v>
      </c>
      <c r="O3" s="54" t="s">
        <v>9</v>
      </c>
      <c r="P3" s="55" t="s">
        <v>10</v>
      </c>
      <c r="R3" s="7"/>
      <c r="S3" s="8"/>
      <c r="T3" s="8" t="s">
        <v>9</v>
      </c>
      <c r="U3" s="8" t="s">
        <v>10</v>
      </c>
      <c r="V3" s="8" t="s">
        <v>9</v>
      </c>
      <c r="W3" s="8" t="s">
        <v>10</v>
      </c>
      <c r="X3" s="186" t="s">
        <v>22</v>
      </c>
      <c r="Y3" s="198" t="s">
        <v>23</v>
      </c>
      <c r="AA3" s="7"/>
      <c r="AB3" s="8"/>
      <c r="AC3" s="8" t="s">
        <v>9</v>
      </c>
      <c r="AD3" s="8" t="s">
        <v>10</v>
      </c>
      <c r="AE3" s="8" t="s">
        <v>9</v>
      </c>
      <c r="AF3" s="8" t="s">
        <v>10</v>
      </c>
      <c r="AG3" s="186" t="s">
        <v>22</v>
      </c>
      <c r="AH3" s="198" t="s">
        <v>23</v>
      </c>
    </row>
    <row r="4" customFormat="1" ht="30" customHeight="1" spans="1:34">
      <c r="A4" s="10">
        <v>1</v>
      </c>
      <c r="B4" s="11">
        <v>45292</v>
      </c>
      <c r="C4" s="12">
        <v>45</v>
      </c>
      <c r="D4" s="13">
        <v>1413</v>
      </c>
      <c r="E4" s="14">
        <v>447</v>
      </c>
      <c r="F4" s="15">
        <v>14051.7</v>
      </c>
      <c r="G4" s="47">
        <f t="shared" ref="G4:G15" si="0">C4+E4</f>
        <v>492</v>
      </c>
      <c r="H4" s="57">
        <f t="shared" ref="H4:H15" si="1">D4+F4</f>
        <v>15464.7</v>
      </c>
      <c r="I4" s="58">
        <v>105</v>
      </c>
      <c r="J4" s="13">
        <v>3368.55</v>
      </c>
      <c r="K4" s="14">
        <v>732</v>
      </c>
      <c r="L4" s="15">
        <v>23150.3</v>
      </c>
      <c r="M4" s="17">
        <f t="shared" ref="M4:M15" si="2">I4+K4</f>
        <v>837</v>
      </c>
      <c r="N4" s="60">
        <f t="shared" ref="N4:N15" si="3">J4+L4</f>
        <v>26518.85</v>
      </c>
      <c r="O4" s="104">
        <v>255</v>
      </c>
      <c r="P4" s="146">
        <v>7971.55</v>
      </c>
      <c r="R4" s="47">
        <v>1</v>
      </c>
      <c r="S4" s="48">
        <v>45292</v>
      </c>
      <c r="T4" s="14">
        <v>32</v>
      </c>
      <c r="U4" s="13">
        <v>1218.7</v>
      </c>
      <c r="V4" s="14">
        <v>39</v>
      </c>
      <c r="W4" s="13">
        <v>1415.3</v>
      </c>
      <c r="X4" s="187">
        <f t="shared" ref="X4:X15" si="4">T4+V4</f>
        <v>71</v>
      </c>
      <c r="Y4" s="138">
        <f t="shared" ref="Y4:Y15" si="5">U4+W4</f>
        <v>2634</v>
      </c>
      <c r="AA4" s="47">
        <v>1</v>
      </c>
      <c r="AB4" s="48">
        <v>45292</v>
      </c>
      <c r="AC4" s="14">
        <v>0</v>
      </c>
      <c r="AD4" s="13">
        <v>0</v>
      </c>
      <c r="AE4" s="14">
        <v>0</v>
      </c>
      <c r="AF4" s="13">
        <v>0</v>
      </c>
      <c r="AG4" s="187">
        <f t="shared" ref="AG4:AG15" si="6">AC4+AE4</f>
        <v>0</v>
      </c>
      <c r="AH4" s="138">
        <f t="shared" ref="AH4:AH15" si="7">AD4+AF4</f>
        <v>0</v>
      </c>
    </row>
    <row r="5" customFormat="1" ht="30" customHeight="1" spans="1:34">
      <c r="A5" s="17">
        <v>2</v>
      </c>
      <c r="B5" s="11">
        <v>45323</v>
      </c>
      <c r="C5" s="12">
        <v>191</v>
      </c>
      <c r="D5" s="13">
        <v>6110.9</v>
      </c>
      <c r="E5" s="14">
        <v>173</v>
      </c>
      <c r="F5" s="15">
        <v>5532.9</v>
      </c>
      <c r="G5" s="47">
        <f t="shared" si="0"/>
        <v>364</v>
      </c>
      <c r="H5" s="57">
        <f t="shared" si="1"/>
        <v>11643.8</v>
      </c>
      <c r="I5" s="58">
        <v>400</v>
      </c>
      <c r="J5" s="13">
        <v>12562.55</v>
      </c>
      <c r="K5" s="14">
        <v>611</v>
      </c>
      <c r="L5" s="15">
        <v>19172.5</v>
      </c>
      <c r="M5" s="17">
        <f t="shared" si="2"/>
        <v>1011</v>
      </c>
      <c r="N5" s="60">
        <f t="shared" si="3"/>
        <v>31735.05</v>
      </c>
      <c r="O5" s="104">
        <v>319</v>
      </c>
      <c r="P5" s="146">
        <v>10158.15</v>
      </c>
      <c r="R5" s="47">
        <v>2</v>
      </c>
      <c r="S5" s="48">
        <v>45323</v>
      </c>
      <c r="T5" s="14">
        <v>15</v>
      </c>
      <c r="U5" s="13">
        <v>607.15</v>
      </c>
      <c r="V5" s="14">
        <v>40</v>
      </c>
      <c r="W5" s="13">
        <v>1431.45</v>
      </c>
      <c r="X5" s="187">
        <f t="shared" si="4"/>
        <v>55</v>
      </c>
      <c r="Y5" s="138">
        <f t="shared" si="5"/>
        <v>2038.6</v>
      </c>
      <c r="AA5" s="47">
        <v>2</v>
      </c>
      <c r="AB5" s="48">
        <v>45323</v>
      </c>
      <c r="AC5" s="14">
        <v>0</v>
      </c>
      <c r="AD5" s="13">
        <v>0</v>
      </c>
      <c r="AE5" s="14">
        <v>0</v>
      </c>
      <c r="AF5" s="13">
        <v>0</v>
      </c>
      <c r="AG5" s="187">
        <f t="shared" si="6"/>
        <v>0</v>
      </c>
      <c r="AH5" s="138">
        <f t="shared" si="7"/>
        <v>0</v>
      </c>
    </row>
    <row r="6" customFormat="1" ht="30" customHeight="1" spans="1:34">
      <c r="A6" s="17">
        <v>3</v>
      </c>
      <c r="B6" s="11">
        <v>45352</v>
      </c>
      <c r="C6" s="12">
        <v>196</v>
      </c>
      <c r="D6" s="13">
        <v>6284.1</v>
      </c>
      <c r="E6" s="14">
        <v>676</v>
      </c>
      <c r="F6" s="15">
        <v>21577.5</v>
      </c>
      <c r="G6" s="47">
        <f t="shared" si="0"/>
        <v>872</v>
      </c>
      <c r="H6" s="57">
        <f t="shared" si="1"/>
        <v>27861.6</v>
      </c>
      <c r="I6" s="58">
        <v>504</v>
      </c>
      <c r="J6" s="13">
        <v>15971.6</v>
      </c>
      <c r="K6" s="14">
        <v>1318</v>
      </c>
      <c r="L6" s="15">
        <v>41528.9</v>
      </c>
      <c r="M6" s="17">
        <f t="shared" si="2"/>
        <v>1822</v>
      </c>
      <c r="N6" s="60">
        <f t="shared" si="3"/>
        <v>57500.5</v>
      </c>
      <c r="O6" s="12">
        <v>619</v>
      </c>
      <c r="P6" s="148">
        <v>19511.4</v>
      </c>
      <c r="R6" s="47">
        <v>3</v>
      </c>
      <c r="S6" s="48">
        <v>45352</v>
      </c>
      <c r="T6" s="14">
        <v>36</v>
      </c>
      <c r="U6" s="13">
        <v>1325.45</v>
      </c>
      <c r="V6" s="14">
        <v>67</v>
      </c>
      <c r="W6" s="13">
        <v>2474.25</v>
      </c>
      <c r="X6" s="187">
        <f t="shared" si="4"/>
        <v>103</v>
      </c>
      <c r="Y6" s="138">
        <f t="shared" si="5"/>
        <v>3799.7</v>
      </c>
      <c r="AA6" s="47">
        <v>3</v>
      </c>
      <c r="AB6" s="48">
        <v>45352</v>
      </c>
      <c r="AC6" s="14">
        <v>0</v>
      </c>
      <c r="AD6" s="13">
        <v>0</v>
      </c>
      <c r="AE6" s="14">
        <v>0</v>
      </c>
      <c r="AF6" s="13">
        <v>0</v>
      </c>
      <c r="AG6" s="187">
        <f t="shared" si="6"/>
        <v>0</v>
      </c>
      <c r="AH6" s="138">
        <f t="shared" si="7"/>
        <v>0</v>
      </c>
    </row>
    <row r="7" customFormat="1" ht="30" customHeight="1" spans="1:34">
      <c r="A7" s="17">
        <v>4</v>
      </c>
      <c r="B7" s="11">
        <v>45383</v>
      </c>
      <c r="C7" s="12">
        <v>190</v>
      </c>
      <c r="D7" s="13">
        <v>6061.4</v>
      </c>
      <c r="E7" s="14">
        <v>702</v>
      </c>
      <c r="F7" s="15">
        <v>22667.05</v>
      </c>
      <c r="G7" s="47">
        <f t="shared" si="0"/>
        <v>892</v>
      </c>
      <c r="H7" s="57">
        <f t="shared" si="1"/>
        <v>28728.45</v>
      </c>
      <c r="I7" s="58">
        <v>345</v>
      </c>
      <c r="J7" s="13">
        <v>10931.85</v>
      </c>
      <c r="K7" s="14">
        <v>976</v>
      </c>
      <c r="L7" s="15">
        <v>30854</v>
      </c>
      <c r="M7" s="17">
        <f t="shared" si="2"/>
        <v>1321</v>
      </c>
      <c r="N7" s="60">
        <f t="shared" si="3"/>
        <v>41785.85</v>
      </c>
      <c r="O7" s="12">
        <v>539</v>
      </c>
      <c r="P7" s="148">
        <v>16942.6</v>
      </c>
      <c r="R7" s="47">
        <v>4</v>
      </c>
      <c r="S7" s="48">
        <v>45383</v>
      </c>
      <c r="T7" s="14">
        <v>80</v>
      </c>
      <c r="U7" s="13">
        <v>2661.3</v>
      </c>
      <c r="V7" s="14">
        <v>80</v>
      </c>
      <c r="W7" s="13">
        <v>2782.85</v>
      </c>
      <c r="X7" s="187">
        <f t="shared" si="4"/>
        <v>160</v>
      </c>
      <c r="Y7" s="138">
        <f t="shared" si="5"/>
        <v>5444.15</v>
      </c>
      <c r="AA7" s="47">
        <v>4</v>
      </c>
      <c r="AB7" s="48">
        <v>45383</v>
      </c>
      <c r="AC7" s="14">
        <v>0</v>
      </c>
      <c r="AD7" s="13">
        <v>0</v>
      </c>
      <c r="AE7" s="14">
        <v>0</v>
      </c>
      <c r="AF7" s="13">
        <v>0</v>
      </c>
      <c r="AG7" s="187">
        <f t="shared" si="6"/>
        <v>0</v>
      </c>
      <c r="AH7" s="138">
        <f t="shared" si="7"/>
        <v>0</v>
      </c>
    </row>
    <row r="8" customFormat="1" ht="30" customHeight="1" spans="1:34">
      <c r="A8" s="17">
        <v>5</v>
      </c>
      <c r="B8" s="11">
        <v>45413</v>
      </c>
      <c r="C8" s="12">
        <v>139</v>
      </c>
      <c r="D8" s="13">
        <v>4477.85</v>
      </c>
      <c r="E8" s="14">
        <v>702</v>
      </c>
      <c r="F8" s="15">
        <v>22653.3</v>
      </c>
      <c r="G8" s="47">
        <f t="shared" si="0"/>
        <v>841</v>
      </c>
      <c r="H8" s="57">
        <f t="shared" si="1"/>
        <v>27131.15</v>
      </c>
      <c r="I8" s="58">
        <v>162</v>
      </c>
      <c r="J8" s="13">
        <v>5121.5</v>
      </c>
      <c r="K8" s="14">
        <v>814</v>
      </c>
      <c r="L8" s="15">
        <v>25949.7</v>
      </c>
      <c r="M8" s="17">
        <f t="shared" si="2"/>
        <v>976</v>
      </c>
      <c r="N8" s="60">
        <f t="shared" si="3"/>
        <v>31071.2</v>
      </c>
      <c r="O8" s="12">
        <v>579</v>
      </c>
      <c r="P8" s="148">
        <v>18109.15</v>
      </c>
      <c r="R8" s="47">
        <v>5</v>
      </c>
      <c r="S8" s="48">
        <v>45413</v>
      </c>
      <c r="T8" s="14">
        <v>17</v>
      </c>
      <c r="U8" s="13">
        <v>564.2</v>
      </c>
      <c r="V8" s="14">
        <v>117</v>
      </c>
      <c r="W8" s="13">
        <v>4001.45</v>
      </c>
      <c r="X8" s="187">
        <f t="shared" si="4"/>
        <v>134</v>
      </c>
      <c r="Y8" s="138">
        <f t="shared" si="5"/>
        <v>4565.65</v>
      </c>
      <c r="AA8" s="47">
        <v>5</v>
      </c>
      <c r="AB8" s="48">
        <v>45413</v>
      </c>
      <c r="AC8" s="14">
        <v>0</v>
      </c>
      <c r="AD8" s="13">
        <v>0</v>
      </c>
      <c r="AE8" s="14">
        <v>0</v>
      </c>
      <c r="AF8" s="13">
        <v>0</v>
      </c>
      <c r="AG8" s="187">
        <f t="shared" si="6"/>
        <v>0</v>
      </c>
      <c r="AH8" s="138">
        <f t="shared" si="7"/>
        <v>0</v>
      </c>
    </row>
    <row r="9" customFormat="1" ht="30" customHeight="1" spans="1:34">
      <c r="A9" s="17">
        <v>6</v>
      </c>
      <c r="B9" s="11">
        <v>45444</v>
      </c>
      <c r="C9" s="12">
        <v>396</v>
      </c>
      <c r="D9" s="13">
        <v>12758.8</v>
      </c>
      <c r="E9" s="14">
        <v>22</v>
      </c>
      <c r="F9" s="15">
        <v>695.8</v>
      </c>
      <c r="G9" s="47">
        <f t="shared" si="0"/>
        <v>418</v>
      </c>
      <c r="H9" s="57">
        <f t="shared" si="1"/>
        <v>13454.6</v>
      </c>
      <c r="I9" s="58">
        <v>546</v>
      </c>
      <c r="J9" s="13">
        <v>17450.95</v>
      </c>
      <c r="K9" s="14">
        <v>61</v>
      </c>
      <c r="L9" s="15">
        <v>1949.4</v>
      </c>
      <c r="M9" s="17">
        <f t="shared" si="2"/>
        <v>607</v>
      </c>
      <c r="N9" s="60">
        <f t="shared" si="3"/>
        <v>19400.35</v>
      </c>
      <c r="O9" s="12">
        <v>186</v>
      </c>
      <c r="P9" s="148">
        <v>5821.8</v>
      </c>
      <c r="R9" s="47">
        <v>6</v>
      </c>
      <c r="S9" s="48">
        <v>45444</v>
      </c>
      <c r="T9" s="14">
        <v>28</v>
      </c>
      <c r="U9" s="49">
        <v>968.1</v>
      </c>
      <c r="V9" s="14">
        <v>0</v>
      </c>
      <c r="W9" s="13">
        <v>0</v>
      </c>
      <c r="X9" s="187">
        <f t="shared" si="4"/>
        <v>28</v>
      </c>
      <c r="Y9" s="138">
        <f t="shared" si="5"/>
        <v>968.1</v>
      </c>
      <c r="AA9" s="47">
        <v>6</v>
      </c>
      <c r="AB9" s="48">
        <v>45444</v>
      </c>
      <c r="AC9" s="14">
        <v>0</v>
      </c>
      <c r="AD9" s="13">
        <v>0</v>
      </c>
      <c r="AE9" s="14">
        <v>0</v>
      </c>
      <c r="AF9" s="13">
        <v>0</v>
      </c>
      <c r="AG9" s="187">
        <f t="shared" si="6"/>
        <v>0</v>
      </c>
      <c r="AH9" s="138">
        <f t="shared" si="7"/>
        <v>0</v>
      </c>
    </row>
    <row r="10" customFormat="1" ht="30" customHeight="1" spans="1:34">
      <c r="A10" s="17">
        <v>7</v>
      </c>
      <c r="B10" s="11">
        <v>45474</v>
      </c>
      <c r="C10" s="12">
        <v>241</v>
      </c>
      <c r="D10" s="13">
        <v>7720.2</v>
      </c>
      <c r="E10" s="14">
        <v>586</v>
      </c>
      <c r="F10" s="15">
        <v>18803.65</v>
      </c>
      <c r="G10" s="47">
        <f t="shared" si="0"/>
        <v>827</v>
      </c>
      <c r="H10" s="57">
        <f t="shared" si="1"/>
        <v>26523.85</v>
      </c>
      <c r="I10" s="58">
        <v>299</v>
      </c>
      <c r="J10" s="13">
        <v>9611.2</v>
      </c>
      <c r="K10" s="14">
        <v>548</v>
      </c>
      <c r="L10" s="15">
        <v>17380.2</v>
      </c>
      <c r="M10" s="17">
        <f t="shared" si="2"/>
        <v>847</v>
      </c>
      <c r="N10" s="60">
        <f t="shared" si="3"/>
        <v>26991.4</v>
      </c>
      <c r="O10" s="12">
        <v>165</v>
      </c>
      <c r="P10" s="148">
        <v>5204.95</v>
      </c>
      <c r="R10" s="47">
        <v>7</v>
      </c>
      <c r="S10" s="48">
        <v>45474</v>
      </c>
      <c r="T10" s="14">
        <v>10</v>
      </c>
      <c r="U10" s="13">
        <v>349.55</v>
      </c>
      <c r="V10" s="14">
        <v>43</v>
      </c>
      <c r="W10" s="13">
        <v>1431.55</v>
      </c>
      <c r="X10" s="187">
        <f t="shared" si="4"/>
        <v>53</v>
      </c>
      <c r="Y10" s="138">
        <f t="shared" si="5"/>
        <v>1781.1</v>
      </c>
      <c r="AA10" s="47">
        <v>7</v>
      </c>
      <c r="AB10" s="48">
        <v>45474</v>
      </c>
      <c r="AC10" s="14">
        <v>0</v>
      </c>
      <c r="AD10" s="13">
        <v>0</v>
      </c>
      <c r="AE10" s="14">
        <v>0</v>
      </c>
      <c r="AF10" s="13">
        <v>0</v>
      </c>
      <c r="AG10" s="187">
        <f t="shared" si="6"/>
        <v>0</v>
      </c>
      <c r="AH10" s="138">
        <f t="shared" si="7"/>
        <v>0</v>
      </c>
    </row>
    <row r="11" customFormat="1" ht="30" customHeight="1" spans="1:34">
      <c r="A11" s="17">
        <v>8</v>
      </c>
      <c r="B11" s="11">
        <v>45505</v>
      </c>
      <c r="C11" s="12">
        <v>271</v>
      </c>
      <c r="D11" s="13">
        <v>8662.45</v>
      </c>
      <c r="E11" s="14">
        <v>166</v>
      </c>
      <c r="F11" s="15">
        <v>5306.1</v>
      </c>
      <c r="G11" s="47">
        <f t="shared" si="0"/>
        <v>437</v>
      </c>
      <c r="H11" s="57">
        <f t="shared" si="1"/>
        <v>13968.55</v>
      </c>
      <c r="I11" s="58">
        <v>574</v>
      </c>
      <c r="J11" s="13">
        <v>18202.15</v>
      </c>
      <c r="K11" s="14">
        <v>316</v>
      </c>
      <c r="L11" s="15">
        <v>10012.7</v>
      </c>
      <c r="M11" s="17">
        <f t="shared" si="2"/>
        <v>890</v>
      </c>
      <c r="N11" s="60">
        <f t="shared" si="3"/>
        <v>28214.85</v>
      </c>
      <c r="O11" s="12">
        <v>25</v>
      </c>
      <c r="P11" s="148">
        <v>782.7</v>
      </c>
      <c r="R11" s="47">
        <v>8</v>
      </c>
      <c r="S11" s="48">
        <v>45505</v>
      </c>
      <c r="T11" s="14">
        <v>8</v>
      </c>
      <c r="U11" s="13">
        <v>247.2</v>
      </c>
      <c r="V11" s="14">
        <v>8</v>
      </c>
      <c r="W11" s="13">
        <v>257.9</v>
      </c>
      <c r="X11" s="187">
        <f t="shared" si="4"/>
        <v>16</v>
      </c>
      <c r="Y11" s="138">
        <f t="shared" si="5"/>
        <v>505.1</v>
      </c>
      <c r="AA11" s="47">
        <v>8</v>
      </c>
      <c r="AB11" s="48">
        <v>45505</v>
      </c>
      <c r="AC11" s="14">
        <v>0</v>
      </c>
      <c r="AD11" s="13">
        <v>0</v>
      </c>
      <c r="AE11" s="14">
        <v>0</v>
      </c>
      <c r="AF11" s="13">
        <v>0</v>
      </c>
      <c r="AG11" s="187">
        <f t="shared" si="6"/>
        <v>0</v>
      </c>
      <c r="AH11" s="138">
        <f t="shared" si="7"/>
        <v>0</v>
      </c>
    </row>
    <row r="12" customFormat="1" ht="30" customHeight="1" spans="1:34">
      <c r="A12" s="17">
        <v>9</v>
      </c>
      <c r="B12" s="11">
        <v>45536</v>
      </c>
      <c r="C12" s="12">
        <v>461</v>
      </c>
      <c r="D12" s="13">
        <v>14704.45</v>
      </c>
      <c r="E12" s="14">
        <v>485</v>
      </c>
      <c r="F12" s="15">
        <v>15471.25</v>
      </c>
      <c r="G12" s="47">
        <f t="shared" si="0"/>
        <v>946</v>
      </c>
      <c r="H12" s="57">
        <f t="shared" si="1"/>
        <v>30175.7</v>
      </c>
      <c r="I12" s="58">
        <v>700</v>
      </c>
      <c r="J12" s="13">
        <v>21894.45</v>
      </c>
      <c r="K12" s="14">
        <v>509</v>
      </c>
      <c r="L12" s="15">
        <v>15938.9</v>
      </c>
      <c r="M12" s="17">
        <f t="shared" si="2"/>
        <v>1209</v>
      </c>
      <c r="N12" s="60">
        <f t="shared" si="3"/>
        <v>37833.35</v>
      </c>
      <c r="O12" s="12">
        <v>216</v>
      </c>
      <c r="P12" s="148">
        <v>6803.75</v>
      </c>
      <c r="R12" s="47">
        <v>9</v>
      </c>
      <c r="S12" s="48">
        <v>45536</v>
      </c>
      <c r="T12" s="14">
        <v>15</v>
      </c>
      <c r="U12" s="13">
        <v>487.65</v>
      </c>
      <c r="V12" s="14">
        <v>66</v>
      </c>
      <c r="W12" s="13">
        <v>2522.15</v>
      </c>
      <c r="X12" s="187">
        <f t="shared" si="4"/>
        <v>81</v>
      </c>
      <c r="Y12" s="138">
        <f t="shared" si="5"/>
        <v>3009.8</v>
      </c>
      <c r="AA12" s="47">
        <v>9</v>
      </c>
      <c r="AB12" s="48">
        <v>45536</v>
      </c>
      <c r="AC12" s="14">
        <v>0</v>
      </c>
      <c r="AD12" s="13">
        <v>0</v>
      </c>
      <c r="AE12" s="14">
        <v>0</v>
      </c>
      <c r="AF12" s="13">
        <v>0</v>
      </c>
      <c r="AG12" s="187">
        <f t="shared" si="6"/>
        <v>0</v>
      </c>
      <c r="AH12" s="138">
        <f t="shared" si="7"/>
        <v>0</v>
      </c>
    </row>
    <row r="13" customFormat="1" ht="30" customHeight="1" spans="1:34">
      <c r="A13" s="17">
        <v>10</v>
      </c>
      <c r="B13" s="11">
        <v>45566</v>
      </c>
      <c r="C13" s="12">
        <v>477</v>
      </c>
      <c r="D13" s="13">
        <v>15157.85</v>
      </c>
      <c r="E13" s="14">
        <v>229</v>
      </c>
      <c r="F13" s="15">
        <v>7208.9</v>
      </c>
      <c r="G13" s="47">
        <f t="shared" si="0"/>
        <v>706</v>
      </c>
      <c r="H13" s="57">
        <f t="shared" si="1"/>
        <v>22366.75</v>
      </c>
      <c r="I13" s="58">
        <v>587</v>
      </c>
      <c r="J13" s="13">
        <v>18478.15</v>
      </c>
      <c r="K13" s="14">
        <v>251</v>
      </c>
      <c r="L13" s="15">
        <v>7910.25</v>
      </c>
      <c r="M13" s="17">
        <f t="shared" si="2"/>
        <v>838</v>
      </c>
      <c r="N13" s="60">
        <f t="shared" si="3"/>
        <v>26388.4</v>
      </c>
      <c r="O13" s="12">
        <v>91</v>
      </c>
      <c r="P13" s="148">
        <v>2851.9</v>
      </c>
      <c r="R13" s="47">
        <v>10</v>
      </c>
      <c r="S13" s="48">
        <v>45566</v>
      </c>
      <c r="T13" s="14">
        <v>10</v>
      </c>
      <c r="U13" s="13">
        <v>324.2</v>
      </c>
      <c r="V13" s="14">
        <v>6</v>
      </c>
      <c r="W13" s="13">
        <v>203.75</v>
      </c>
      <c r="X13" s="187">
        <f t="shared" si="4"/>
        <v>16</v>
      </c>
      <c r="Y13" s="138">
        <f t="shared" si="5"/>
        <v>527.95</v>
      </c>
      <c r="AA13" s="47">
        <v>10</v>
      </c>
      <c r="AB13" s="48">
        <v>45566</v>
      </c>
      <c r="AC13" s="14">
        <v>0</v>
      </c>
      <c r="AD13" s="13">
        <v>0</v>
      </c>
      <c r="AE13" s="14">
        <v>0</v>
      </c>
      <c r="AF13" s="13">
        <v>0</v>
      </c>
      <c r="AG13" s="187">
        <f t="shared" si="6"/>
        <v>0</v>
      </c>
      <c r="AH13" s="138">
        <f t="shared" si="7"/>
        <v>0</v>
      </c>
    </row>
    <row r="14" customFormat="1" ht="30" customHeight="1" spans="1:34">
      <c r="A14" s="17">
        <v>11</v>
      </c>
      <c r="B14" s="11">
        <v>45597</v>
      </c>
      <c r="C14" s="12">
        <v>372</v>
      </c>
      <c r="D14" s="13">
        <v>11873.8</v>
      </c>
      <c r="E14" s="14">
        <v>478</v>
      </c>
      <c r="F14" s="15">
        <v>15246.45</v>
      </c>
      <c r="G14" s="47">
        <f t="shared" si="0"/>
        <v>850</v>
      </c>
      <c r="H14" s="57">
        <f t="shared" si="1"/>
        <v>27120.25</v>
      </c>
      <c r="I14" s="58">
        <v>598</v>
      </c>
      <c r="J14" s="13">
        <v>18812.9</v>
      </c>
      <c r="K14" s="14">
        <v>793</v>
      </c>
      <c r="L14" s="15">
        <v>24946.75</v>
      </c>
      <c r="M14" s="17">
        <f t="shared" si="2"/>
        <v>1391</v>
      </c>
      <c r="N14" s="60">
        <f t="shared" si="3"/>
        <v>43759.65</v>
      </c>
      <c r="O14" s="12">
        <v>172</v>
      </c>
      <c r="P14" s="148">
        <v>5428.8</v>
      </c>
      <c r="R14" s="47">
        <v>11</v>
      </c>
      <c r="S14" s="48">
        <v>45597</v>
      </c>
      <c r="T14" s="14">
        <v>31</v>
      </c>
      <c r="U14" s="13">
        <v>998.45</v>
      </c>
      <c r="V14" s="14">
        <v>46</v>
      </c>
      <c r="W14" s="13">
        <v>1479.25</v>
      </c>
      <c r="X14" s="187">
        <f t="shared" si="4"/>
        <v>77</v>
      </c>
      <c r="Y14" s="138">
        <f t="shared" si="5"/>
        <v>2477.7</v>
      </c>
      <c r="AA14" s="47">
        <v>11</v>
      </c>
      <c r="AB14" s="48">
        <v>45597</v>
      </c>
      <c r="AC14" s="14">
        <v>0</v>
      </c>
      <c r="AD14" s="13">
        <v>0</v>
      </c>
      <c r="AE14" s="14">
        <v>0</v>
      </c>
      <c r="AF14" s="13">
        <v>0</v>
      </c>
      <c r="AG14" s="187">
        <f t="shared" si="6"/>
        <v>0</v>
      </c>
      <c r="AH14" s="138">
        <f t="shared" si="7"/>
        <v>0</v>
      </c>
    </row>
    <row r="15" customFormat="1" ht="30" customHeight="1" spans="1:34">
      <c r="A15" s="17">
        <v>12</v>
      </c>
      <c r="B15" s="11">
        <v>45627</v>
      </c>
      <c r="C15" s="12">
        <v>422</v>
      </c>
      <c r="D15" s="13">
        <v>13402.25</v>
      </c>
      <c r="E15" s="14">
        <v>400</v>
      </c>
      <c r="F15" s="15">
        <v>12632.95</v>
      </c>
      <c r="G15" s="47">
        <f t="shared" si="0"/>
        <v>822</v>
      </c>
      <c r="H15" s="57">
        <f t="shared" si="1"/>
        <v>26035.2</v>
      </c>
      <c r="I15" s="58">
        <v>654</v>
      </c>
      <c r="J15" s="13">
        <v>20688.25</v>
      </c>
      <c r="K15" s="14">
        <v>606</v>
      </c>
      <c r="L15" s="15">
        <v>19304.65</v>
      </c>
      <c r="M15" s="17">
        <f t="shared" si="2"/>
        <v>1260</v>
      </c>
      <c r="N15" s="60">
        <f t="shared" si="3"/>
        <v>39992.9</v>
      </c>
      <c r="O15" s="12">
        <v>137</v>
      </c>
      <c r="P15" s="148">
        <v>4343.35</v>
      </c>
      <c r="R15" s="47">
        <v>12</v>
      </c>
      <c r="S15" s="48">
        <v>45627</v>
      </c>
      <c r="T15" s="14">
        <v>49</v>
      </c>
      <c r="U15" s="13">
        <v>1602.7</v>
      </c>
      <c r="V15" s="14">
        <v>100</v>
      </c>
      <c r="W15" s="13">
        <v>3245.9</v>
      </c>
      <c r="X15" s="187">
        <f t="shared" si="4"/>
        <v>149</v>
      </c>
      <c r="Y15" s="138">
        <f t="shared" si="5"/>
        <v>4848.6</v>
      </c>
      <c r="AA15" s="47">
        <v>12</v>
      </c>
      <c r="AB15" s="48">
        <v>45627</v>
      </c>
      <c r="AC15" s="14">
        <v>16</v>
      </c>
      <c r="AD15" s="13">
        <v>518.1</v>
      </c>
      <c r="AE15" s="14">
        <v>55</v>
      </c>
      <c r="AF15" s="13">
        <v>1788.85</v>
      </c>
      <c r="AG15" s="187">
        <f t="shared" si="6"/>
        <v>71</v>
      </c>
      <c r="AH15" s="138">
        <f t="shared" si="7"/>
        <v>2306.95</v>
      </c>
    </row>
    <row r="16" customFormat="1" ht="30" customHeight="1" spans="1:34">
      <c r="A16" s="20"/>
      <c r="B16" s="21" t="s">
        <v>25</v>
      </c>
      <c r="C16" s="20">
        <f t="shared" ref="C16:P16" si="8">SUM(C4:C15)</f>
        <v>3401</v>
      </c>
      <c r="D16" s="22">
        <f t="shared" si="8"/>
        <v>108627.05</v>
      </c>
      <c r="E16" s="23">
        <f t="shared" si="8"/>
        <v>5066</v>
      </c>
      <c r="F16" s="24">
        <f t="shared" si="8"/>
        <v>161847.55</v>
      </c>
      <c r="G16" s="20">
        <f t="shared" si="8"/>
        <v>8467</v>
      </c>
      <c r="H16" s="61">
        <f t="shared" si="8"/>
        <v>270474.6</v>
      </c>
      <c r="I16" s="62">
        <f t="shared" si="8"/>
        <v>5474</v>
      </c>
      <c r="J16" s="63">
        <f t="shared" si="8"/>
        <v>173094.1</v>
      </c>
      <c r="K16" s="50">
        <f t="shared" si="8"/>
        <v>7535</v>
      </c>
      <c r="L16" s="24">
        <f t="shared" si="8"/>
        <v>238098.25</v>
      </c>
      <c r="M16" s="20">
        <f t="shared" si="8"/>
        <v>13009</v>
      </c>
      <c r="N16" s="24">
        <f t="shared" si="8"/>
        <v>411192.35</v>
      </c>
      <c r="O16" s="20">
        <f t="shared" si="8"/>
        <v>3303</v>
      </c>
      <c r="P16" s="149">
        <f t="shared" si="8"/>
        <v>103930.1</v>
      </c>
      <c r="R16" s="20"/>
      <c r="S16" s="50" t="s">
        <v>25</v>
      </c>
      <c r="T16" s="23">
        <f t="shared" ref="T16:Y16" si="9">SUM(T4:T15)</f>
        <v>331</v>
      </c>
      <c r="U16" s="22">
        <f t="shared" si="9"/>
        <v>11354.65</v>
      </c>
      <c r="V16" s="22">
        <f t="shared" si="9"/>
        <v>612</v>
      </c>
      <c r="W16" s="22">
        <f t="shared" si="9"/>
        <v>21245.8</v>
      </c>
      <c r="X16" s="50">
        <f t="shared" si="9"/>
        <v>943</v>
      </c>
      <c r="Y16" s="136">
        <f t="shared" si="9"/>
        <v>32600.45</v>
      </c>
      <c r="AA16" s="20"/>
      <c r="AB16" s="50" t="s">
        <v>25</v>
      </c>
      <c r="AC16" s="23">
        <f t="shared" ref="AC16:AH16" si="10">SUM(AC4:AC15)</f>
        <v>16</v>
      </c>
      <c r="AD16" s="22">
        <f t="shared" si="10"/>
        <v>518.1</v>
      </c>
      <c r="AE16" s="22">
        <f t="shared" si="10"/>
        <v>55</v>
      </c>
      <c r="AF16" s="22">
        <f t="shared" si="10"/>
        <v>1788.85</v>
      </c>
      <c r="AG16" s="50">
        <f t="shared" si="10"/>
        <v>71</v>
      </c>
      <c r="AH16" s="136">
        <f t="shared" si="10"/>
        <v>2306.95</v>
      </c>
    </row>
    <row r="17" ht="48" customHeight="1"/>
    <row r="18" customFormat="1" spans="21:22">
      <c r="U18" s="188"/>
      <c r="V18" s="189"/>
    </row>
    <row r="19" customFormat="1" ht="47.25" spans="1:33">
      <c r="A19" s="25" t="s">
        <v>160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74"/>
      <c r="U19" s="188"/>
      <c r="V19" s="189"/>
      <c r="X19" s="94"/>
      <c r="Y19" s="94"/>
      <c r="Z19" s="94"/>
      <c r="AA19" s="94"/>
      <c r="AF19" s="199"/>
      <c r="AG19" s="199"/>
    </row>
    <row r="20" ht="29" customHeight="1" spans="1:51">
      <c r="A20" s="2" t="s">
        <v>1</v>
      </c>
      <c r="B20" s="26" t="s">
        <v>2</v>
      </c>
      <c r="C20" s="27" t="s">
        <v>161</v>
      </c>
      <c r="D20" s="4"/>
      <c r="E20" s="4" t="s">
        <v>162</v>
      </c>
      <c r="F20" s="4"/>
      <c r="G20" s="97" t="s">
        <v>163</v>
      </c>
      <c r="H20" s="97"/>
      <c r="I20" s="27" t="s">
        <v>130</v>
      </c>
      <c r="J20" s="4"/>
      <c r="K20" s="4" t="s">
        <v>132</v>
      </c>
      <c r="L20" s="4"/>
      <c r="M20" s="97" t="s">
        <v>164</v>
      </c>
      <c r="N20" s="97"/>
      <c r="O20" s="27" t="s">
        <v>129</v>
      </c>
      <c r="P20" s="4"/>
      <c r="Q20" s="4" t="s">
        <v>131</v>
      </c>
      <c r="R20" s="4"/>
      <c r="S20" s="97" t="s">
        <v>165</v>
      </c>
      <c r="T20" s="97"/>
      <c r="U20" s="190" t="s">
        <v>166</v>
      </c>
      <c r="V20" s="114"/>
      <c r="W20" s="2" t="s">
        <v>167</v>
      </c>
      <c r="X20" s="4"/>
      <c r="Y20" s="4" t="s">
        <v>168</v>
      </c>
      <c r="Z20" s="4"/>
      <c r="AA20" s="97" t="s">
        <v>169</v>
      </c>
      <c r="AB20" s="97"/>
      <c r="AC20" s="4" t="s">
        <v>170</v>
      </c>
      <c r="AD20" s="4"/>
      <c r="AE20" s="4" t="s">
        <v>171</v>
      </c>
      <c r="AF20" s="4"/>
      <c r="AG20" s="97" t="s">
        <v>172</v>
      </c>
      <c r="AH20" s="97"/>
      <c r="AI20" s="200" t="s">
        <v>173</v>
      </c>
      <c r="AJ20" s="64"/>
      <c r="AK20" s="91" t="s">
        <v>174</v>
      </c>
      <c r="AL20" s="92"/>
      <c r="AT20" s="178"/>
      <c r="AU20" s="178"/>
      <c r="AV20" s="178"/>
      <c r="AW20" s="178"/>
      <c r="AX20" s="195"/>
      <c r="AY20" s="195"/>
    </row>
    <row r="21" ht="31" customHeight="1" spans="1:51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102" t="s">
        <v>22</v>
      </c>
      <c r="H21" s="102" t="s">
        <v>23</v>
      </c>
      <c r="I21" s="29" t="s">
        <v>9</v>
      </c>
      <c r="J21" s="8" t="s">
        <v>10</v>
      </c>
      <c r="K21" s="8" t="s">
        <v>9</v>
      </c>
      <c r="L21" s="8" t="s">
        <v>10</v>
      </c>
      <c r="M21" s="102" t="s">
        <v>9</v>
      </c>
      <c r="N21" s="102" t="s">
        <v>10</v>
      </c>
      <c r="O21" s="29" t="s">
        <v>9</v>
      </c>
      <c r="P21" s="8" t="s">
        <v>10</v>
      </c>
      <c r="Q21" s="8" t="s">
        <v>9</v>
      </c>
      <c r="R21" s="8" t="s">
        <v>10</v>
      </c>
      <c r="S21" s="102" t="s">
        <v>9</v>
      </c>
      <c r="T21" s="102" t="s">
        <v>10</v>
      </c>
      <c r="U21" s="191" t="s">
        <v>22</v>
      </c>
      <c r="V21" s="100" t="s">
        <v>23</v>
      </c>
      <c r="W21" s="7" t="s">
        <v>9</v>
      </c>
      <c r="X21" s="8" t="s">
        <v>10</v>
      </c>
      <c r="Y21" s="8" t="s">
        <v>9</v>
      </c>
      <c r="Z21" s="8" t="s">
        <v>10</v>
      </c>
      <c r="AA21" s="102" t="s">
        <v>9</v>
      </c>
      <c r="AB21" s="102" t="s">
        <v>10</v>
      </c>
      <c r="AC21" s="8" t="s">
        <v>9</v>
      </c>
      <c r="AD21" s="8" t="s">
        <v>10</v>
      </c>
      <c r="AE21" s="8" t="s">
        <v>9</v>
      </c>
      <c r="AF21" s="8" t="s">
        <v>10</v>
      </c>
      <c r="AG21" s="102" t="s">
        <v>9</v>
      </c>
      <c r="AH21" s="102" t="s">
        <v>10</v>
      </c>
      <c r="AI21" s="201" t="s">
        <v>22</v>
      </c>
      <c r="AJ21" s="65" t="s">
        <v>23</v>
      </c>
      <c r="AK21" s="54" t="s">
        <v>9</v>
      </c>
      <c r="AL21" s="55" t="s">
        <v>10</v>
      </c>
      <c r="AT21" s="178"/>
      <c r="AU21" s="178"/>
      <c r="AV21" s="178"/>
      <c r="AW21" s="178"/>
      <c r="AX21" s="195"/>
      <c r="AY21" s="195"/>
    </row>
    <row r="22" ht="30" customHeight="1" spans="1:51">
      <c r="A22" s="2">
        <v>1</v>
      </c>
      <c r="B22" s="30">
        <v>45292</v>
      </c>
      <c r="C22" s="31">
        <v>85</v>
      </c>
      <c r="D22" s="32">
        <v>2531.1</v>
      </c>
      <c r="E22" s="33">
        <v>0</v>
      </c>
      <c r="F22" s="32">
        <v>0</v>
      </c>
      <c r="G22" s="33">
        <f>C22+E22</f>
        <v>85</v>
      </c>
      <c r="H22" s="32">
        <f>D22+F22</f>
        <v>2531.1</v>
      </c>
      <c r="I22" s="33">
        <v>0</v>
      </c>
      <c r="J22" s="32">
        <v>0</v>
      </c>
      <c r="K22" s="33">
        <v>0</v>
      </c>
      <c r="L22" s="32">
        <v>0</v>
      </c>
      <c r="M22" s="33">
        <f>I22+K22</f>
        <v>0</v>
      </c>
      <c r="N22" s="32">
        <f>J22+L22</f>
        <v>0</v>
      </c>
      <c r="O22" s="175" t="s">
        <v>175</v>
      </c>
      <c r="P22" s="73">
        <v>9805.85</v>
      </c>
      <c r="Q22" s="192">
        <v>16</v>
      </c>
      <c r="R22" s="73">
        <v>524.15</v>
      </c>
      <c r="S22" s="116">
        <f>O22+Q22</f>
        <v>319</v>
      </c>
      <c r="T22" s="193">
        <f>P22+R22</f>
        <v>10330</v>
      </c>
      <c r="U22" s="71">
        <f>G22+M22+S22</f>
        <v>404</v>
      </c>
      <c r="V22" s="119">
        <f>H22+N22+T22</f>
        <v>12861.1</v>
      </c>
      <c r="W22" s="118">
        <v>0</v>
      </c>
      <c r="X22" s="69">
        <v>0</v>
      </c>
      <c r="Y22" s="120">
        <v>0</v>
      </c>
      <c r="Z22" s="69">
        <v>0</v>
      </c>
      <c r="AA22" s="120">
        <f>W22+Y22</f>
        <v>0</v>
      </c>
      <c r="AB22" s="69">
        <f>X22+Z22</f>
        <v>0</v>
      </c>
      <c r="AC22" s="192">
        <v>641</v>
      </c>
      <c r="AD22" s="73">
        <v>21814.95</v>
      </c>
      <c r="AE22" s="192">
        <v>138</v>
      </c>
      <c r="AF22" s="73">
        <v>4562.15</v>
      </c>
      <c r="AG22" s="144">
        <f>AC22+AE22</f>
        <v>779</v>
      </c>
      <c r="AH22" s="193">
        <f>AD22+AF22</f>
        <v>26377.1</v>
      </c>
      <c r="AI22" s="8">
        <f>AA22+AG22</f>
        <v>779</v>
      </c>
      <c r="AJ22" s="141">
        <f>AB22+AH22</f>
        <v>26377.1</v>
      </c>
      <c r="AK22" s="104">
        <v>0</v>
      </c>
      <c r="AL22" s="146">
        <v>0</v>
      </c>
      <c r="AT22" s="183"/>
      <c r="AU22" s="182"/>
      <c r="AV22" s="183"/>
      <c r="AW22" s="182"/>
      <c r="AX22" s="181"/>
      <c r="AY22" s="182"/>
    </row>
    <row r="23" ht="30" customHeight="1" spans="1:51">
      <c r="A23" s="36">
        <v>2</v>
      </c>
      <c r="B23" s="30">
        <v>45323</v>
      </c>
      <c r="C23" s="34">
        <v>508</v>
      </c>
      <c r="D23" s="32">
        <v>15704.75</v>
      </c>
      <c r="E23" s="34">
        <v>194</v>
      </c>
      <c r="F23" s="32">
        <v>6047.2</v>
      </c>
      <c r="G23" s="33">
        <f t="shared" ref="G23:G33" si="11">C23+E23</f>
        <v>702</v>
      </c>
      <c r="H23" s="32">
        <f t="shared" ref="H23:H33" si="12">D23+F23</f>
        <v>21751.95</v>
      </c>
      <c r="I23" s="33">
        <v>0</v>
      </c>
      <c r="J23" s="32">
        <v>0</v>
      </c>
      <c r="K23" s="33">
        <v>0</v>
      </c>
      <c r="L23" s="32">
        <v>0</v>
      </c>
      <c r="M23" s="33">
        <f t="shared" ref="M23:M33" si="13">I23+K23</f>
        <v>0</v>
      </c>
      <c r="N23" s="32">
        <f t="shared" ref="N23:N33" si="14">J23+L23</f>
        <v>0</v>
      </c>
      <c r="O23" s="68">
        <v>172</v>
      </c>
      <c r="P23" s="69">
        <v>5504.8</v>
      </c>
      <c r="Q23" s="70">
        <v>26</v>
      </c>
      <c r="R23" s="69">
        <v>829.5</v>
      </c>
      <c r="S23" s="116">
        <f t="shared" ref="S23:S33" si="15">O23+Q23</f>
        <v>198</v>
      </c>
      <c r="T23" s="193">
        <f t="shared" ref="T23:T33" si="16">P23+R23</f>
        <v>6334.3</v>
      </c>
      <c r="U23" s="71">
        <f>G23+M23+S23</f>
        <v>900</v>
      </c>
      <c r="V23" s="119">
        <f t="shared" ref="V23:V33" si="17">H23+N23+T23</f>
        <v>28086.25</v>
      </c>
      <c r="W23" s="121">
        <v>675</v>
      </c>
      <c r="X23" s="69">
        <v>31893.3</v>
      </c>
      <c r="Y23" s="120">
        <v>0</v>
      </c>
      <c r="Z23" s="69">
        <v>0</v>
      </c>
      <c r="AA23" s="120">
        <f t="shared" ref="AA23:AA33" si="18">W23+Y23</f>
        <v>675</v>
      </c>
      <c r="AB23" s="69">
        <f t="shared" ref="AB23:AB33" si="19">X23+Z23</f>
        <v>31893.3</v>
      </c>
      <c r="AC23" s="70">
        <v>54</v>
      </c>
      <c r="AD23" s="69">
        <v>389.55</v>
      </c>
      <c r="AE23" s="70">
        <v>159</v>
      </c>
      <c r="AF23" s="69">
        <v>6458.55</v>
      </c>
      <c r="AG23" s="144">
        <f t="shared" ref="AG23:AG33" si="20">AC23+AE23</f>
        <v>213</v>
      </c>
      <c r="AH23" s="193">
        <f t="shared" ref="AH23:AH33" si="21">AD23+AF23</f>
        <v>6848.1</v>
      </c>
      <c r="AI23" s="8">
        <f t="shared" ref="AI23:AI33" si="22">AA23+AG23</f>
        <v>888</v>
      </c>
      <c r="AJ23" s="141">
        <f t="shared" ref="AJ23:AJ33" si="23">AB23+AH23</f>
        <v>38741.4</v>
      </c>
      <c r="AK23" s="104">
        <v>0</v>
      </c>
      <c r="AL23" s="146">
        <v>0</v>
      </c>
      <c r="AT23" s="183"/>
      <c r="AU23" s="182"/>
      <c r="AV23" s="183"/>
      <c r="AW23" s="182"/>
      <c r="AX23" s="181"/>
      <c r="AY23" s="182"/>
    </row>
    <row r="24" ht="30" customHeight="1" spans="1:51">
      <c r="A24" s="36">
        <v>3</v>
      </c>
      <c r="B24" s="30">
        <v>45352</v>
      </c>
      <c r="C24" s="33">
        <v>99</v>
      </c>
      <c r="D24" s="33">
        <v>3141.95</v>
      </c>
      <c r="E24" s="33">
        <v>56</v>
      </c>
      <c r="F24" s="33">
        <v>1781.05</v>
      </c>
      <c r="G24" s="33">
        <f t="shared" si="11"/>
        <v>155</v>
      </c>
      <c r="H24" s="32">
        <f t="shared" si="12"/>
        <v>4923</v>
      </c>
      <c r="I24" s="33">
        <v>516</v>
      </c>
      <c r="J24" s="33">
        <v>14398.2</v>
      </c>
      <c r="K24" s="33">
        <v>316</v>
      </c>
      <c r="L24" s="33">
        <v>8868.15</v>
      </c>
      <c r="M24" s="33">
        <f t="shared" si="13"/>
        <v>832</v>
      </c>
      <c r="N24" s="32">
        <f t="shared" si="14"/>
        <v>23266.35</v>
      </c>
      <c r="O24" s="74">
        <v>329</v>
      </c>
      <c r="P24" s="176">
        <v>10398.3</v>
      </c>
      <c r="Q24" s="176">
        <v>55</v>
      </c>
      <c r="R24" s="176">
        <v>1705.4</v>
      </c>
      <c r="S24" s="116">
        <f t="shared" si="15"/>
        <v>384</v>
      </c>
      <c r="T24" s="193">
        <f t="shared" si="16"/>
        <v>12103.7</v>
      </c>
      <c r="U24" s="71">
        <f t="shared" ref="U23:U33" si="24">G24+M24+S24</f>
        <v>1371</v>
      </c>
      <c r="V24" s="119">
        <f t="shared" si="17"/>
        <v>40293.05</v>
      </c>
      <c r="W24" s="122">
        <v>213</v>
      </c>
      <c r="X24" s="123">
        <v>10109.8</v>
      </c>
      <c r="Y24" s="120">
        <v>0</v>
      </c>
      <c r="Z24" s="69">
        <v>0</v>
      </c>
      <c r="AA24" s="120">
        <f t="shared" si="18"/>
        <v>213</v>
      </c>
      <c r="AB24" s="69">
        <f t="shared" si="19"/>
        <v>10109.8</v>
      </c>
      <c r="AC24" s="176">
        <v>532</v>
      </c>
      <c r="AD24" s="176">
        <v>17453.65</v>
      </c>
      <c r="AE24" s="176">
        <v>35</v>
      </c>
      <c r="AF24" s="176">
        <v>1145.15</v>
      </c>
      <c r="AG24" s="144">
        <f t="shared" si="20"/>
        <v>567</v>
      </c>
      <c r="AH24" s="193">
        <f t="shared" si="21"/>
        <v>18598.8</v>
      </c>
      <c r="AI24" s="8">
        <f t="shared" si="22"/>
        <v>780</v>
      </c>
      <c r="AJ24" s="141">
        <f t="shared" si="23"/>
        <v>28708.6</v>
      </c>
      <c r="AK24" s="12">
        <v>0</v>
      </c>
      <c r="AL24" s="148">
        <v>0</v>
      </c>
      <c r="AT24" s="183"/>
      <c r="AU24" s="182"/>
      <c r="AV24" s="183"/>
      <c r="AW24" s="182"/>
      <c r="AX24" s="181"/>
      <c r="AY24" s="182"/>
    </row>
    <row r="25" ht="30" customHeight="1" spans="1:51">
      <c r="A25" s="36">
        <v>4</v>
      </c>
      <c r="B25" s="30">
        <v>45383</v>
      </c>
      <c r="C25" s="33">
        <v>0</v>
      </c>
      <c r="D25" s="32">
        <v>0</v>
      </c>
      <c r="E25" s="33">
        <v>0</v>
      </c>
      <c r="F25" s="32">
        <v>0</v>
      </c>
      <c r="G25" s="33">
        <f t="shared" si="11"/>
        <v>0</v>
      </c>
      <c r="H25" s="32">
        <f t="shared" si="12"/>
        <v>0</v>
      </c>
      <c r="I25" s="34">
        <v>594</v>
      </c>
      <c r="J25" s="32">
        <v>17964.9</v>
      </c>
      <c r="K25" s="34">
        <v>375</v>
      </c>
      <c r="L25" s="32">
        <v>11381.7</v>
      </c>
      <c r="M25" s="33">
        <f t="shared" si="13"/>
        <v>969</v>
      </c>
      <c r="N25" s="32">
        <f t="shared" si="14"/>
        <v>29346.6</v>
      </c>
      <c r="O25" s="68">
        <v>411</v>
      </c>
      <c r="P25" s="69">
        <v>13070</v>
      </c>
      <c r="Q25" s="70">
        <v>39</v>
      </c>
      <c r="R25" s="69">
        <v>1241.35</v>
      </c>
      <c r="S25" s="116">
        <f t="shared" si="15"/>
        <v>450</v>
      </c>
      <c r="T25" s="193">
        <f t="shared" si="16"/>
        <v>14311.35</v>
      </c>
      <c r="U25" s="71">
        <f t="shared" si="24"/>
        <v>1419</v>
      </c>
      <c r="V25" s="119">
        <f t="shared" si="17"/>
        <v>43657.95</v>
      </c>
      <c r="W25" s="122">
        <v>36</v>
      </c>
      <c r="X25" s="123">
        <v>1666</v>
      </c>
      <c r="Y25" s="120">
        <v>0</v>
      </c>
      <c r="Z25" s="69">
        <v>0</v>
      </c>
      <c r="AA25" s="120">
        <f t="shared" si="18"/>
        <v>36</v>
      </c>
      <c r="AB25" s="69">
        <f t="shared" si="19"/>
        <v>1666</v>
      </c>
      <c r="AC25" s="70">
        <v>625</v>
      </c>
      <c r="AD25" s="69">
        <v>19913.45</v>
      </c>
      <c r="AE25" s="70">
        <v>72</v>
      </c>
      <c r="AF25" s="69">
        <v>2254.9</v>
      </c>
      <c r="AG25" s="144">
        <f t="shared" si="20"/>
        <v>697</v>
      </c>
      <c r="AH25" s="193">
        <f t="shared" si="21"/>
        <v>22168.35</v>
      </c>
      <c r="AI25" s="8">
        <f t="shared" si="22"/>
        <v>733</v>
      </c>
      <c r="AJ25" s="141">
        <f t="shared" si="23"/>
        <v>23834.35</v>
      </c>
      <c r="AK25" s="12">
        <v>0</v>
      </c>
      <c r="AL25" s="148">
        <v>0</v>
      </c>
      <c r="AT25" s="183"/>
      <c r="AU25" s="182"/>
      <c r="AV25" s="183"/>
      <c r="AW25" s="182"/>
      <c r="AX25" s="181"/>
      <c r="AY25" s="182"/>
    </row>
    <row r="26" ht="30" customHeight="1" spans="1:51">
      <c r="A26" s="36">
        <v>5</v>
      </c>
      <c r="B26" s="30">
        <v>45413</v>
      </c>
      <c r="C26" s="33">
        <v>0</v>
      </c>
      <c r="D26" s="32">
        <v>0</v>
      </c>
      <c r="E26" s="33">
        <v>0</v>
      </c>
      <c r="F26" s="32">
        <v>0</v>
      </c>
      <c r="G26" s="33">
        <f t="shared" si="11"/>
        <v>0</v>
      </c>
      <c r="H26" s="32">
        <f t="shared" si="12"/>
        <v>0</v>
      </c>
      <c r="I26" s="34">
        <v>193</v>
      </c>
      <c r="J26" s="32">
        <v>5937.8</v>
      </c>
      <c r="K26" s="34">
        <v>79</v>
      </c>
      <c r="L26" s="32">
        <v>2398.95</v>
      </c>
      <c r="M26" s="33">
        <f t="shared" si="13"/>
        <v>272</v>
      </c>
      <c r="N26" s="32">
        <f t="shared" si="14"/>
        <v>8336.75</v>
      </c>
      <c r="O26" s="68">
        <v>487</v>
      </c>
      <c r="P26" s="69">
        <v>15425.95</v>
      </c>
      <c r="Q26" s="70">
        <v>7</v>
      </c>
      <c r="R26" s="69">
        <v>222</v>
      </c>
      <c r="S26" s="116">
        <f t="shared" si="15"/>
        <v>494</v>
      </c>
      <c r="T26" s="193">
        <f t="shared" si="16"/>
        <v>15647.95</v>
      </c>
      <c r="U26" s="71">
        <f t="shared" si="24"/>
        <v>766</v>
      </c>
      <c r="V26" s="119">
        <f t="shared" si="17"/>
        <v>23984.7</v>
      </c>
      <c r="W26" s="122">
        <v>15</v>
      </c>
      <c r="X26" s="176">
        <v>694</v>
      </c>
      <c r="Y26" s="120">
        <v>0</v>
      </c>
      <c r="Z26" s="69">
        <v>0</v>
      </c>
      <c r="AA26" s="120">
        <f t="shared" si="18"/>
        <v>15</v>
      </c>
      <c r="AB26" s="69">
        <f t="shared" si="19"/>
        <v>694</v>
      </c>
      <c r="AC26" s="70">
        <v>876</v>
      </c>
      <c r="AD26" s="69">
        <v>27694.05</v>
      </c>
      <c r="AE26" s="70">
        <v>116</v>
      </c>
      <c r="AF26" s="69">
        <v>3670.65</v>
      </c>
      <c r="AG26" s="144">
        <f t="shared" si="20"/>
        <v>992</v>
      </c>
      <c r="AH26" s="193">
        <f t="shared" si="21"/>
        <v>31364.7</v>
      </c>
      <c r="AI26" s="8">
        <f t="shared" si="22"/>
        <v>1007</v>
      </c>
      <c r="AJ26" s="141">
        <f t="shared" si="23"/>
        <v>32058.7</v>
      </c>
      <c r="AK26" s="12">
        <v>0</v>
      </c>
      <c r="AL26" s="148">
        <v>0</v>
      </c>
      <c r="AT26" s="183"/>
      <c r="AU26" s="182"/>
      <c r="AV26" s="183"/>
      <c r="AW26" s="182"/>
      <c r="AX26" s="181"/>
      <c r="AY26" s="182"/>
    </row>
    <row r="27" ht="30" customHeight="1" spans="1:51">
      <c r="A27" s="36">
        <v>6</v>
      </c>
      <c r="B27" s="30">
        <v>45444</v>
      </c>
      <c r="C27" s="33">
        <v>0</v>
      </c>
      <c r="D27" s="32">
        <v>0</v>
      </c>
      <c r="E27" s="33">
        <v>0</v>
      </c>
      <c r="F27" s="32">
        <v>0</v>
      </c>
      <c r="G27" s="33">
        <f t="shared" si="11"/>
        <v>0</v>
      </c>
      <c r="H27" s="32">
        <f t="shared" si="12"/>
        <v>0</v>
      </c>
      <c r="I27" s="33">
        <v>0</v>
      </c>
      <c r="J27" s="32">
        <v>0</v>
      </c>
      <c r="K27" s="33">
        <v>0</v>
      </c>
      <c r="L27" s="32">
        <v>0</v>
      </c>
      <c r="M27" s="33">
        <f t="shared" si="13"/>
        <v>0</v>
      </c>
      <c r="N27" s="32">
        <f t="shared" si="14"/>
        <v>0</v>
      </c>
      <c r="O27" s="68">
        <v>302</v>
      </c>
      <c r="P27" s="69">
        <v>9568.95</v>
      </c>
      <c r="Q27" s="70">
        <v>10</v>
      </c>
      <c r="R27" s="69">
        <v>319.35</v>
      </c>
      <c r="S27" s="116">
        <f t="shared" si="15"/>
        <v>312</v>
      </c>
      <c r="T27" s="193">
        <f t="shared" si="16"/>
        <v>9888.3</v>
      </c>
      <c r="U27" s="71">
        <f t="shared" si="24"/>
        <v>312</v>
      </c>
      <c r="V27" s="119">
        <f t="shared" si="17"/>
        <v>9888.3</v>
      </c>
      <c r="W27" s="118">
        <v>0</v>
      </c>
      <c r="X27" s="69">
        <v>0</v>
      </c>
      <c r="Y27" s="120">
        <v>0</v>
      </c>
      <c r="Z27" s="69">
        <v>0</v>
      </c>
      <c r="AA27" s="120">
        <f t="shared" si="18"/>
        <v>0</v>
      </c>
      <c r="AB27" s="69">
        <f t="shared" si="19"/>
        <v>0</v>
      </c>
      <c r="AC27" s="70">
        <v>100</v>
      </c>
      <c r="AD27" s="69">
        <v>3184.2</v>
      </c>
      <c r="AE27" s="70">
        <v>0</v>
      </c>
      <c r="AF27" s="69">
        <v>0</v>
      </c>
      <c r="AG27" s="144">
        <f t="shared" si="20"/>
        <v>100</v>
      </c>
      <c r="AH27" s="193">
        <f t="shared" si="21"/>
        <v>3184.2</v>
      </c>
      <c r="AI27" s="8">
        <f t="shared" si="22"/>
        <v>100</v>
      </c>
      <c r="AJ27" s="141">
        <f t="shared" si="23"/>
        <v>3184.2</v>
      </c>
      <c r="AK27" s="12">
        <v>0</v>
      </c>
      <c r="AL27" s="148">
        <v>0</v>
      </c>
      <c r="AT27" s="183"/>
      <c r="AU27" s="182"/>
      <c r="AV27" s="183"/>
      <c r="AW27" s="182"/>
      <c r="AX27" s="181"/>
      <c r="AY27" s="182"/>
    </row>
    <row r="28" ht="30" customHeight="1" spans="1:51">
      <c r="A28" s="36">
        <v>7</v>
      </c>
      <c r="B28" s="30">
        <v>45474</v>
      </c>
      <c r="C28" s="33">
        <v>0</v>
      </c>
      <c r="D28" s="32">
        <v>0</v>
      </c>
      <c r="E28" s="33">
        <v>0</v>
      </c>
      <c r="F28" s="32">
        <v>0</v>
      </c>
      <c r="G28" s="33">
        <f t="shared" si="11"/>
        <v>0</v>
      </c>
      <c r="H28" s="32">
        <f t="shared" si="12"/>
        <v>0</v>
      </c>
      <c r="I28" s="33">
        <v>0</v>
      </c>
      <c r="J28" s="32">
        <v>0</v>
      </c>
      <c r="K28" s="33">
        <v>0</v>
      </c>
      <c r="L28" s="32">
        <v>0</v>
      </c>
      <c r="M28" s="33">
        <f t="shared" si="13"/>
        <v>0</v>
      </c>
      <c r="N28" s="32">
        <f t="shared" si="14"/>
        <v>0</v>
      </c>
      <c r="O28" s="68">
        <v>142</v>
      </c>
      <c r="P28" s="69">
        <v>4565.95</v>
      </c>
      <c r="Q28" s="75">
        <v>59</v>
      </c>
      <c r="R28" s="76">
        <v>1865</v>
      </c>
      <c r="S28" s="116">
        <f t="shared" si="15"/>
        <v>201</v>
      </c>
      <c r="T28" s="193">
        <f t="shared" si="16"/>
        <v>6430.95</v>
      </c>
      <c r="U28" s="71">
        <f t="shared" si="24"/>
        <v>201</v>
      </c>
      <c r="V28" s="119">
        <f t="shared" si="17"/>
        <v>6430.95</v>
      </c>
      <c r="W28" s="118">
        <v>0</v>
      </c>
      <c r="X28" s="69">
        <v>0</v>
      </c>
      <c r="Y28" s="120">
        <v>0</v>
      </c>
      <c r="Z28" s="69">
        <v>0</v>
      </c>
      <c r="AA28" s="120">
        <f t="shared" si="18"/>
        <v>0</v>
      </c>
      <c r="AB28" s="69">
        <f t="shared" si="19"/>
        <v>0</v>
      </c>
      <c r="AC28" s="70">
        <v>182</v>
      </c>
      <c r="AD28" s="69">
        <v>5859.8</v>
      </c>
      <c r="AE28" s="70">
        <v>196</v>
      </c>
      <c r="AF28" s="69">
        <v>6319.15</v>
      </c>
      <c r="AG28" s="144">
        <f t="shared" si="20"/>
        <v>378</v>
      </c>
      <c r="AH28" s="193">
        <f t="shared" si="21"/>
        <v>12178.95</v>
      </c>
      <c r="AI28" s="8">
        <f t="shared" si="22"/>
        <v>378</v>
      </c>
      <c r="AJ28" s="141">
        <f t="shared" si="23"/>
        <v>12178.95</v>
      </c>
      <c r="AK28" s="12">
        <v>208</v>
      </c>
      <c r="AL28" s="148">
        <v>6521.8</v>
      </c>
      <c r="AT28" s="183"/>
      <c r="AU28" s="182"/>
      <c r="AV28" s="183"/>
      <c r="AW28" s="182"/>
      <c r="AX28" s="181"/>
      <c r="AY28" s="182"/>
    </row>
    <row r="29" ht="30" customHeight="1" spans="1:51">
      <c r="A29" s="36">
        <v>8</v>
      </c>
      <c r="B29" s="30">
        <v>45505</v>
      </c>
      <c r="C29" s="34">
        <v>0</v>
      </c>
      <c r="D29" s="37">
        <v>0</v>
      </c>
      <c r="E29" s="34">
        <v>0</v>
      </c>
      <c r="F29" s="37">
        <v>0</v>
      </c>
      <c r="G29" s="33">
        <f t="shared" si="11"/>
        <v>0</v>
      </c>
      <c r="H29" s="32">
        <f t="shared" si="12"/>
        <v>0</v>
      </c>
      <c r="I29" s="33">
        <v>0</v>
      </c>
      <c r="J29" s="32">
        <v>0</v>
      </c>
      <c r="K29" s="33">
        <v>0</v>
      </c>
      <c r="L29" s="32">
        <v>0</v>
      </c>
      <c r="M29" s="33">
        <f t="shared" si="13"/>
        <v>0</v>
      </c>
      <c r="N29" s="32">
        <f t="shared" si="14"/>
        <v>0</v>
      </c>
      <c r="O29" s="34">
        <v>135</v>
      </c>
      <c r="P29" s="37">
        <v>4272.95</v>
      </c>
      <c r="Q29" s="34">
        <v>25</v>
      </c>
      <c r="R29" s="37">
        <v>794.25</v>
      </c>
      <c r="S29" s="116">
        <f t="shared" si="15"/>
        <v>160</v>
      </c>
      <c r="T29" s="193">
        <f t="shared" si="16"/>
        <v>5067.2</v>
      </c>
      <c r="U29" s="71">
        <f t="shared" si="24"/>
        <v>160</v>
      </c>
      <c r="V29" s="119">
        <f t="shared" si="17"/>
        <v>5067.2</v>
      </c>
      <c r="W29" s="118">
        <v>0</v>
      </c>
      <c r="X29" s="69">
        <v>0</v>
      </c>
      <c r="Y29" s="120">
        <v>0</v>
      </c>
      <c r="Z29" s="69">
        <v>0</v>
      </c>
      <c r="AA29" s="120">
        <f t="shared" si="18"/>
        <v>0</v>
      </c>
      <c r="AB29" s="69">
        <f t="shared" si="19"/>
        <v>0</v>
      </c>
      <c r="AC29" s="70">
        <v>0</v>
      </c>
      <c r="AD29" s="69">
        <v>0</v>
      </c>
      <c r="AE29" s="70">
        <v>0</v>
      </c>
      <c r="AF29" s="69">
        <v>0</v>
      </c>
      <c r="AG29" s="144">
        <f t="shared" si="20"/>
        <v>0</v>
      </c>
      <c r="AH29" s="193">
        <f t="shared" si="21"/>
        <v>0</v>
      </c>
      <c r="AI29" s="8">
        <f t="shared" si="22"/>
        <v>0</v>
      </c>
      <c r="AJ29" s="141">
        <f t="shared" si="23"/>
        <v>0</v>
      </c>
      <c r="AK29" s="12">
        <v>258</v>
      </c>
      <c r="AL29" s="148">
        <v>8134.65</v>
      </c>
      <c r="AT29" s="183"/>
      <c r="AU29" s="182"/>
      <c r="AV29" s="183"/>
      <c r="AW29" s="182"/>
      <c r="AX29" s="181"/>
      <c r="AY29" s="182"/>
    </row>
    <row r="30" ht="30" customHeight="1" spans="1:51">
      <c r="A30" s="36">
        <v>9</v>
      </c>
      <c r="B30" s="30">
        <v>45536</v>
      </c>
      <c r="C30" s="33">
        <v>39</v>
      </c>
      <c r="D30" s="33">
        <v>1251.6</v>
      </c>
      <c r="E30" s="34">
        <v>0</v>
      </c>
      <c r="F30" s="37">
        <v>0</v>
      </c>
      <c r="G30" s="33">
        <f t="shared" si="11"/>
        <v>39</v>
      </c>
      <c r="H30" s="32">
        <f t="shared" si="12"/>
        <v>1251.6</v>
      </c>
      <c r="I30" s="33">
        <v>0</v>
      </c>
      <c r="J30" s="32">
        <v>0</v>
      </c>
      <c r="K30" s="33">
        <v>0</v>
      </c>
      <c r="L30" s="32">
        <v>0</v>
      </c>
      <c r="M30" s="33">
        <f t="shared" si="13"/>
        <v>0</v>
      </c>
      <c r="N30" s="32">
        <f t="shared" si="14"/>
        <v>0</v>
      </c>
      <c r="O30" s="68">
        <v>251</v>
      </c>
      <c r="P30" s="69">
        <v>7980.45</v>
      </c>
      <c r="Q30" s="70">
        <v>0</v>
      </c>
      <c r="R30" s="69">
        <v>0</v>
      </c>
      <c r="S30" s="116">
        <f t="shared" si="15"/>
        <v>251</v>
      </c>
      <c r="T30" s="193">
        <f t="shared" si="16"/>
        <v>7980.45</v>
      </c>
      <c r="U30" s="71">
        <f t="shared" si="24"/>
        <v>290</v>
      </c>
      <c r="V30" s="119">
        <f t="shared" si="17"/>
        <v>9232.05</v>
      </c>
      <c r="W30" s="118">
        <v>0</v>
      </c>
      <c r="X30" s="69">
        <v>0</v>
      </c>
      <c r="Y30" s="120">
        <v>0</v>
      </c>
      <c r="Z30" s="69">
        <v>0</v>
      </c>
      <c r="AA30" s="120">
        <f t="shared" si="18"/>
        <v>0</v>
      </c>
      <c r="AB30" s="69">
        <f t="shared" si="19"/>
        <v>0</v>
      </c>
      <c r="AC30" s="70">
        <v>402</v>
      </c>
      <c r="AD30" s="69">
        <v>12570.65</v>
      </c>
      <c r="AE30" s="70">
        <v>32</v>
      </c>
      <c r="AF30" s="69">
        <v>1002.6</v>
      </c>
      <c r="AG30" s="144">
        <f t="shared" si="20"/>
        <v>434</v>
      </c>
      <c r="AH30" s="193">
        <f t="shared" si="21"/>
        <v>13573.25</v>
      </c>
      <c r="AI30" s="8">
        <f t="shared" si="22"/>
        <v>434</v>
      </c>
      <c r="AJ30" s="141">
        <f t="shared" si="23"/>
        <v>13573.25</v>
      </c>
      <c r="AK30" s="12">
        <v>282</v>
      </c>
      <c r="AL30" s="148">
        <v>8783.15</v>
      </c>
      <c r="AT30" s="183"/>
      <c r="AU30" s="182"/>
      <c r="AV30" s="183"/>
      <c r="AW30" s="182"/>
      <c r="AX30" s="181"/>
      <c r="AY30" s="182"/>
    </row>
    <row r="31" ht="30" customHeight="1" spans="1:51">
      <c r="A31" s="36">
        <v>10</v>
      </c>
      <c r="B31" s="30">
        <v>45566</v>
      </c>
      <c r="C31" s="33">
        <v>0</v>
      </c>
      <c r="D31" s="32">
        <v>0</v>
      </c>
      <c r="E31" s="33">
        <v>0</v>
      </c>
      <c r="F31" s="32">
        <v>0</v>
      </c>
      <c r="G31" s="33">
        <f t="shared" si="11"/>
        <v>0</v>
      </c>
      <c r="H31" s="32">
        <f t="shared" si="12"/>
        <v>0</v>
      </c>
      <c r="I31" s="33">
        <v>0</v>
      </c>
      <c r="J31" s="32">
        <v>0</v>
      </c>
      <c r="K31" s="33">
        <v>0</v>
      </c>
      <c r="L31" s="32">
        <v>0</v>
      </c>
      <c r="M31" s="33">
        <f t="shared" si="13"/>
        <v>0</v>
      </c>
      <c r="N31" s="32">
        <f t="shared" si="14"/>
        <v>0</v>
      </c>
      <c r="O31" s="71">
        <v>278</v>
      </c>
      <c r="P31" s="69">
        <v>8848.4</v>
      </c>
      <c r="Q31" s="70">
        <v>64</v>
      </c>
      <c r="R31" s="69">
        <v>2042.65</v>
      </c>
      <c r="S31" s="116">
        <f t="shared" si="15"/>
        <v>342</v>
      </c>
      <c r="T31" s="193">
        <f t="shared" si="16"/>
        <v>10891.05</v>
      </c>
      <c r="U31" s="71">
        <f t="shared" si="24"/>
        <v>342</v>
      </c>
      <c r="V31" s="119">
        <f t="shared" si="17"/>
        <v>10891.05</v>
      </c>
      <c r="W31" s="118">
        <v>0</v>
      </c>
      <c r="X31" s="69">
        <v>0</v>
      </c>
      <c r="Y31" s="120">
        <v>0</v>
      </c>
      <c r="Z31" s="69">
        <v>0</v>
      </c>
      <c r="AA31" s="120">
        <f t="shared" si="18"/>
        <v>0</v>
      </c>
      <c r="AB31" s="69">
        <f t="shared" si="19"/>
        <v>0</v>
      </c>
      <c r="AC31" s="70">
        <v>353</v>
      </c>
      <c r="AD31" s="69">
        <v>11086.35</v>
      </c>
      <c r="AE31" s="70">
        <v>162</v>
      </c>
      <c r="AF31" s="69">
        <v>5105</v>
      </c>
      <c r="AG31" s="144">
        <f t="shared" si="20"/>
        <v>515</v>
      </c>
      <c r="AH31" s="193">
        <f t="shared" si="21"/>
        <v>16191.35</v>
      </c>
      <c r="AI31" s="8">
        <f t="shared" si="22"/>
        <v>515</v>
      </c>
      <c r="AJ31" s="141">
        <f t="shared" si="23"/>
        <v>16191.35</v>
      </c>
      <c r="AK31" s="12">
        <v>248</v>
      </c>
      <c r="AL31" s="148">
        <v>7774.65</v>
      </c>
      <c r="AT31" s="183"/>
      <c r="AU31" s="182"/>
      <c r="AV31" s="183"/>
      <c r="AW31" s="182"/>
      <c r="AX31" s="181"/>
      <c r="AY31" s="182"/>
    </row>
    <row r="32" ht="30" customHeight="1" spans="1:51">
      <c r="A32" s="36">
        <v>11</v>
      </c>
      <c r="B32" s="30">
        <v>45597</v>
      </c>
      <c r="C32" s="33">
        <v>0</v>
      </c>
      <c r="D32" s="32">
        <v>0</v>
      </c>
      <c r="E32" s="33">
        <v>0</v>
      </c>
      <c r="F32" s="32">
        <v>0</v>
      </c>
      <c r="G32" s="33">
        <f t="shared" si="11"/>
        <v>0</v>
      </c>
      <c r="H32" s="32">
        <f t="shared" si="12"/>
        <v>0</v>
      </c>
      <c r="I32" s="33">
        <v>0</v>
      </c>
      <c r="J32" s="32">
        <v>0</v>
      </c>
      <c r="K32" s="33">
        <v>0</v>
      </c>
      <c r="L32" s="32">
        <v>0</v>
      </c>
      <c r="M32" s="33">
        <f t="shared" si="13"/>
        <v>0</v>
      </c>
      <c r="N32" s="32">
        <f t="shared" si="14"/>
        <v>0</v>
      </c>
      <c r="O32" s="68">
        <v>377</v>
      </c>
      <c r="P32" s="69">
        <v>11940.2</v>
      </c>
      <c r="Q32" s="70">
        <v>140</v>
      </c>
      <c r="R32" s="69">
        <v>4446.15</v>
      </c>
      <c r="S32" s="116">
        <f t="shared" si="15"/>
        <v>517</v>
      </c>
      <c r="T32" s="193">
        <f t="shared" si="16"/>
        <v>16386.35</v>
      </c>
      <c r="U32" s="71">
        <f t="shared" si="24"/>
        <v>517</v>
      </c>
      <c r="V32" s="119">
        <f t="shared" si="17"/>
        <v>16386.35</v>
      </c>
      <c r="W32" s="118">
        <v>0</v>
      </c>
      <c r="X32" s="69">
        <v>0</v>
      </c>
      <c r="Y32" s="120">
        <v>0</v>
      </c>
      <c r="Z32" s="69">
        <v>0</v>
      </c>
      <c r="AA32" s="120">
        <f t="shared" si="18"/>
        <v>0</v>
      </c>
      <c r="AB32" s="69">
        <f t="shared" si="19"/>
        <v>0</v>
      </c>
      <c r="AC32" s="70">
        <v>572</v>
      </c>
      <c r="AD32" s="69">
        <v>18135.25</v>
      </c>
      <c r="AE32" s="70">
        <v>192</v>
      </c>
      <c r="AF32" s="69">
        <v>6064.55</v>
      </c>
      <c r="AG32" s="144">
        <f t="shared" si="20"/>
        <v>764</v>
      </c>
      <c r="AH32" s="193">
        <f t="shared" si="21"/>
        <v>24199.8</v>
      </c>
      <c r="AI32" s="8">
        <f t="shared" si="22"/>
        <v>764</v>
      </c>
      <c r="AJ32" s="141">
        <f t="shared" si="23"/>
        <v>24199.8</v>
      </c>
      <c r="AK32" s="12">
        <v>307</v>
      </c>
      <c r="AL32" s="148">
        <v>9592.75</v>
      </c>
      <c r="AT32" s="183"/>
      <c r="AU32" s="182"/>
      <c r="AV32" s="183"/>
      <c r="AW32" s="182"/>
      <c r="AX32" s="181"/>
      <c r="AY32" s="182"/>
    </row>
    <row r="33" ht="30" customHeight="1" spans="1:51">
      <c r="A33" s="36">
        <v>12</v>
      </c>
      <c r="B33" s="30">
        <v>45627</v>
      </c>
      <c r="C33" s="33">
        <v>0</v>
      </c>
      <c r="D33" s="32">
        <v>0</v>
      </c>
      <c r="E33" s="33">
        <v>0</v>
      </c>
      <c r="F33" s="32">
        <v>0</v>
      </c>
      <c r="G33" s="33">
        <f t="shared" si="11"/>
        <v>0</v>
      </c>
      <c r="H33" s="32">
        <f t="shared" si="12"/>
        <v>0</v>
      </c>
      <c r="I33" s="33">
        <v>0</v>
      </c>
      <c r="J33" s="32">
        <v>0</v>
      </c>
      <c r="K33" s="33">
        <v>0</v>
      </c>
      <c r="L33" s="32">
        <v>0</v>
      </c>
      <c r="M33" s="33">
        <f t="shared" si="13"/>
        <v>0</v>
      </c>
      <c r="N33" s="32">
        <f t="shared" si="14"/>
        <v>0</v>
      </c>
      <c r="O33" s="68">
        <v>324</v>
      </c>
      <c r="P33" s="69">
        <v>10368.05</v>
      </c>
      <c r="Q33" s="70">
        <v>207</v>
      </c>
      <c r="R33" s="69">
        <v>6611.05</v>
      </c>
      <c r="S33" s="116">
        <f t="shared" si="15"/>
        <v>531</v>
      </c>
      <c r="T33" s="193">
        <f t="shared" si="16"/>
        <v>16979.1</v>
      </c>
      <c r="U33" s="71">
        <f t="shared" si="24"/>
        <v>531</v>
      </c>
      <c r="V33" s="119">
        <f t="shared" si="17"/>
        <v>16979.1</v>
      </c>
      <c r="W33" s="118">
        <v>0</v>
      </c>
      <c r="X33" s="69">
        <v>0</v>
      </c>
      <c r="Y33" s="120">
        <v>0</v>
      </c>
      <c r="Z33" s="69">
        <v>0</v>
      </c>
      <c r="AA33" s="120">
        <f t="shared" si="18"/>
        <v>0</v>
      </c>
      <c r="AB33" s="69">
        <f t="shared" si="19"/>
        <v>0</v>
      </c>
      <c r="AC33" s="70">
        <v>324</v>
      </c>
      <c r="AD33" s="69">
        <v>10295.65</v>
      </c>
      <c r="AE33" s="70">
        <v>258</v>
      </c>
      <c r="AF33" s="69">
        <v>8258.95</v>
      </c>
      <c r="AG33" s="144">
        <f t="shared" si="20"/>
        <v>582</v>
      </c>
      <c r="AH33" s="193">
        <f t="shared" si="21"/>
        <v>18554.6</v>
      </c>
      <c r="AI33" s="8">
        <f t="shared" si="22"/>
        <v>582</v>
      </c>
      <c r="AJ33" s="141">
        <f t="shared" si="23"/>
        <v>18554.6</v>
      </c>
      <c r="AK33" s="12">
        <v>206</v>
      </c>
      <c r="AL33" s="148">
        <v>6462.7</v>
      </c>
      <c r="AT33" s="183"/>
      <c r="AU33" s="182"/>
      <c r="AV33" s="183"/>
      <c r="AW33" s="182"/>
      <c r="AX33" s="181"/>
      <c r="AY33" s="182"/>
    </row>
    <row r="34" ht="30" customHeight="1" spans="1:51">
      <c r="A34" s="5"/>
      <c r="B34" s="6" t="s">
        <v>25</v>
      </c>
      <c r="C34" s="39">
        <f t="shared" ref="C34:AL34" si="25">SUM(C22:C33)</f>
        <v>731</v>
      </c>
      <c r="D34" s="40">
        <f t="shared" si="25"/>
        <v>22629.4</v>
      </c>
      <c r="E34" s="41">
        <f t="shared" si="25"/>
        <v>250</v>
      </c>
      <c r="F34" s="40">
        <f t="shared" si="25"/>
        <v>7828.25</v>
      </c>
      <c r="G34" s="41">
        <f t="shared" si="25"/>
        <v>981</v>
      </c>
      <c r="H34" s="40">
        <f t="shared" si="25"/>
        <v>30457.65</v>
      </c>
      <c r="I34" s="41">
        <f t="shared" si="25"/>
        <v>1303</v>
      </c>
      <c r="J34" s="40">
        <f t="shared" si="25"/>
        <v>38300.9</v>
      </c>
      <c r="K34" s="41">
        <f t="shared" si="25"/>
        <v>770</v>
      </c>
      <c r="L34" s="40">
        <f t="shared" si="25"/>
        <v>22648.8</v>
      </c>
      <c r="M34" s="41">
        <f t="shared" si="25"/>
        <v>2073</v>
      </c>
      <c r="N34" s="40">
        <f t="shared" si="25"/>
        <v>60949.7</v>
      </c>
      <c r="O34" s="84">
        <f t="shared" si="25"/>
        <v>3208</v>
      </c>
      <c r="P34" s="85">
        <f t="shared" si="25"/>
        <v>111749.85</v>
      </c>
      <c r="Q34" s="86">
        <f t="shared" si="25"/>
        <v>648</v>
      </c>
      <c r="R34" s="85">
        <f t="shared" si="25"/>
        <v>20600.85</v>
      </c>
      <c r="S34" s="124">
        <f t="shared" si="25"/>
        <v>4159</v>
      </c>
      <c r="T34" s="194">
        <f t="shared" si="25"/>
        <v>132350.7</v>
      </c>
      <c r="U34" s="87">
        <f t="shared" si="25"/>
        <v>7213</v>
      </c>
      <c r="V34" s="127">
        <f t="shared" si="25"/>
        <v>223758.05</v>
      </c>
      <c r="W34" s="126">
        <f t="shared" si="25"/>
        <v>939</v>
      </c>
      <c r="X34" s="85">
        <f t="shared" si="25"/>
        <v>44363.1</v>
      </c>
      <c r="Y34" s="85">
        <f t="shared" si="25"/>
        <v>0</v>
      </c>
      <c r="Z34" s="85">
        <f t="shared" si="25"/>
        <v>0</v>
      </c>
      <c r="AA34" s="86">
        <f t="shared" si="25"/>
        <v>939</v>
      </c>
      <c r="AB34" s="85">
        <f t="shared" si="25"/>
        <v>44363.1</v>
      </c>
      <c r="AC34" s="39">
        <f t="shared" si="25"/>
        <v>4661</v>
      </c>
      <c r="AD34" s="40">
        <f t="shared" si="25"/>
        <v>148397.55</v>
      </c>
      <c r="AE34" s="39">
        <f t="shared" si="25"/>
        <v>1360</v>
      </c>
      <c r="AF34" s="85">
        <f t="shared" si="25"/>
        <v>44841.65</v>
      </c>
      <c r="AG34" s="145">
        <f t="shared" si="25"/>
        <v>6021</v>
      </c>
      <c r="AH34" s="194">
        <f t="shared" si="25"/>
        <v>193239.2</v>
      </c>
      <c r="AI34" s="39">
        <f t="shared" si="25"/>
        <v>6960</v>
      </c>
      <c r="AJ34" s="142">
        <f t="shared" si="25"/>
        <v>237602.3</v>
      </c>
      <c r="AK34" s="20">
        <f t="shared" si="25"/>
        <v>1509</v>
      </c>
      <c r="AL34" s="149">
        <f t="shared" si="25"/>
        <v>47269.7</v>
      </c>
      <c r="AT34" s="179"/>
      <c r="AU34" s="182"/>
      <c r="AV34" s="181"/>
      <c r="AW34" s="182"/>
      <c r="AX34" s="181"/>
      <c r="AY34" s="182"/>
    </row>
    <row r="35" ht="38" customHeight="1"/>
    <row r="36" customFormat="1" ht="41" customHeight="1" spans="1:27">
      <c r="A36" s="164" t="s">
        <v>176</v>
      </c>
      <c r="B36" s="164"/>
      <c r="C36" s="164"/>
      <c r="D36" s="164"/>
      <c r="E36" s="164"/>
      <c r="F36" s="164"/>
      <c r="G36" s="164"/>
      <c r="H36" s="164"/>
      <c r="I36" s="164"/>
      <c r="K36" s="177"/>
      <c r="L36" s="177"/>
      <c r="M36" s="177"/>
      <c r="N36" s="177"/>
      <c r="O36" s="177"/>
      <c r="P36" s="177"/>
      <c r="Q36" s="177"/>
      <c r="R36" s="177"/>
      <c r="T36" s="177"/>
      <c r="U36" s="177"/>
      <c r="V36" s="177"/>
      <c r="W36" s="177"/>
      <c r="X36" s="177"/>
      <c r="Y36" s="177"/>
      <c r="Z36" s="177"/>
      <c r="AA36" s="177"/>
    </row>
    <row r="37" customFormat="1" ht="31" customHeight="1" spans="1:27">
      <c r="A37" s="2" t="s">
        <v>1</v>
      </c>
      <c r="B37" s="4" t="s">
        <v>2</v>
      </c>
      <c r="C37" s="51" t="s">
        <v>3</v>
      </c>
      <c r="D37" s="114"/>
      <c r="E37" s="91" t="s">
        <v>177</v>
      </c>
      <c r="F37" s="99"/>
      <c r="G37" s="91" t="s">
        <v>5</v>
      </c>
      <c r="H37" s="95"/>
      <c r="I37" s="170" t="s">
        <v>21</v>
      </c>
      <c r="K37" s="178"/>
      <c r="L37" s="178"/>
      <c r="M37" s="178"/>
      <c r="N37" s="178"/>
      <c r="O37" s="178"/>
      <c r="P37" s="178"/>
      <c r="Q37" s="195"/>
      <c r="R37" s="195"/>
      <c r="T37" s="178"/>
      <c r="U37" s="178"/>
      <c r="V37" s="178"/>
      <c r="W37" s="178"/>
      <c r="X37" s="178"/>
      <c r="Y37" s="178"/>
      <c r="Z37" s="195"/>
      <c r="AA37" s="195"/>
    </row>
    <row r="38" customFormat="1" ht="23" customHeight="1" spans="1:27">
      <c r="A38" s="7"/>
      <c r="B38" s="8"/>
      <c r="C38" s="54" t="s">
        <v>22</v>
      </c>
      <c r="D38" s="100" t="s">
        <v>23</v>
      </c>
      <c r="E38" s="54" t="s">
        <v>22</v>
      </c>
      <c r="F38" s="65" t="s">
        <v>23</v>
      </c>
      <c r="G38" s="165" t="s">
        <v>22</v>
      </c>
      <c r="H38" s="166" t="s">
        <v>10</v>
      </c>
      <c r="I38" s="171"/>
      <c r="K38" s="178"/>
      <c r="L38" s="178"/>
      <c r="M38" s="178"/>
      <c r="N38" s="178"/>
      <c r="O38" s="178"/>
      <c r="P38" s="178"/>
      <c r="Q38" s="195"/>
      <c r="R38" s="195"/>
      <c r="T38" s="178"/>
      <c r="U38" s="178"/>
      <c r="V38" s="178"/>
      <c r="W38" s="178"/>
      <c r="X38" s="178"/>
      <c r="Y38" s="178"/>
      <c r="Z38" s="195"/>
      <c r="AA38" s="195"/>
    </row>
    <row r="39" customFormat="1" ht="30" customHeight="1" spans="1:27">
      <c r="A39" s="47">
        <v>1</v>
      </c>
      <c r="B39" s="167">
        <v>45292</v>
      </c>
      <c r="C39" s="118">
        <f>G4+U22</f>
        <v>896</v>
      </c>
      <c r="D39" s="119">
        <f>H4+V22</f>
        <v>28325.8</v>
      </c>
      <c r="E39" s="36">
        <f>M4+AI22+AG4+X4</f>
        <v>1687</v>
      </c>
      <c r="F39" s="168">
        <f>N4+AJ22+AH4+Y4</f>
        <v>55529.95</v>
      </c>
      <c r="G39" s="7">
        <f>O4+AK22</f>
        <v>255</v>
      </c>
      <c r="H39" s="169">
        <f>P4+AL22</f>
        <v>7971.55</v>
      </c>
      <c r="I39" s="172"/>
      <c r="K39" s="179"/>
      <c r="L39" s="180"/>
      <c r="M39" s="181"/>
      <c r="N39" s="182"/>
      <c r="O39" s="183"/>
      <c r="P39" s="182"/>
      <c r="Q39" s="179"/>
      <c r="R39" s="182"/>
      <c r="T39" s="179"/>
      <c r="U39" s="180"/>
      <c r="V39" s="181"/>
      <c r="W39" s="182"/>
      <c r="X39" s="183"/>
      <c r="Y39" s="182"/>
      <c r="Z39" s="179"/>
      <c r="AA39" s="182"/>
    </row>
    <row r="40" customFormat="1" ht="30" customHeight="1" spans="1:27">
      <c r="A40" s="47">
        <v>2</v>
      </c>
      <c r="B40" s="167">
        <v>45323</v>
      </c>
      <c r="C40" s="118">
        <f t="shared" ref="C40:C50" si="26">G5+U23</f>
        <v>1264</v>
      </c>
      <c r="D40" s="119">
        <f t="shared" ref="D40:D50" si="27">H5+V23</f>
        <v>39730.05</v>
      </c>
      <c r="E40" s="36">
        <f t="shared" ref="E40:E50" si="28">M5+AI23+AG5+X5</f>
        <v>1954</v>
      </c>
      <c r="F40" s="168">
        <f t="shared" ref="F40:F50" si="29">N5+AJ23+AH5+Y5</f>
        <v>72515.05</v>
      </c>
      <c r="G40" s="7">
        <f t="shared" ref="G40:G50" si="30">O5+AK23</f>
        <v>319</v>
      </c>
      <c r="H40" s="169">
        <f t="shared" ref="H40:H50" si="31">P5+AL23</f>
        <v>10158.15</v>
      </c>
      <c r="I40" s="172"/>
      <c r="K40" s="179"/>
      <c r="L40" s="180"/>
      <c r="M40" s="183"/>
      <c r="N40" s="182"/>
      <c r="O40" s="183"/>
      <c r="P40" s="182"/>
      <c r="Q40" s="179"/>
      <c r="R40" s="182"/>
      <c r="T40" s="179"/>
      <c r="U40" s="180"/>
      <c r="V40" s="183"/>
      <c r="W40" s="182"/>
      <c r="X40" s="183"/>
      <c r="Y40" s="182"/>
      <c r="Z40" s="179"/>
      <c r="AA40" s="182"/>
    </row>
    <row r="41" customFormat="1" ht="30" customHeight="1" spans="1:27">
      <c r="A41" s="47">
        <v>3</v>
      </c>
      <c r="B41" s="167">
        <v>45352</v>
      </c>
      <c r="C41" s="118">
        <f t="shared" si="26"/>
        <v>2243</v>
      </c>
      <c r="D41" s="119">
        <f t="shared" si="27"/>
        <v>68154.65</v>
      </c>
      <c r="E41" s="36">
        <f t="shared" si="28"/>
        <v>2705</v>
      </c>
      <c r="F41" s="168">
        <f t="shared" si="29"/>
        <v>90008.8</v>
      </c>
      <c r="G41" s="7">
        <f t="shared" si="30"/>
        <v>619</v>
      </c>
      <c r="H41" s="169">
        <f t="shared" si="31"/>
        <v>19511.4</v>
      </c>
      <c r="I41" s="172"/>
      <c r="K41" s="179"/>
      <c r="L41" s="180"/>
      <c r="M41" s="183"/>
      <c r="N41" s="182"/>
      <c r="O41" s="183"/>
      <c r="P41" s="182"/>
      <c r="Q41" s="179"/>
      <c r="R41" s="182"/>
      <c r="T41" s="179"/>
      <c r="U41" s="180"/>
      <c r="V41" s="183"/>
      <c r="W41" s="182"/>
      <c r="X41" s="183"/>
      <c r="Y41" s="182"/>
      <c r="Z41" s="179"/>
      <c r="AA41" s="182"/>
    </row>
    <row r="42" customFormat="1" ht="30" customHeight="1" spans="1:27">
      <c r="A42" s="47">
        <v>4</v>
      </c>
      <c r="B42" s="167">
        <v>45383</v>
      </c>
      <c r="C42" s="118">
        <f t="shared" si="26"/>
        <v>2311</v>
      </c>
      <c r="D42" s="119">
        <f t="shared" si="27"/>
        <v>72386.4</v>
      </c>
      <c r="E42" s="36">
        <f t="shared" si="28"/>
        <v>2214</v>
      </c>
      <c r="F42" s="168">
        <f t="shared" si="29"/>
        <v>71064.35</v>
      </c>
      <c r="G42" s="7">
        <f t="shared" si="30"/>
        <v>539</v>
      </c>
      <c r="H42" s="169">
        <f t="shared" si="31"/>
        <v>16942.6</v>
      </c>
      <c r="I42" s="172"/>
      <c r="K42" s="179"/>
      <c r="L42" s="180"/>
      <c r="M42" s="183"/>
      <c r="N42" s="182"/>
      <c r="O42" s="183"/>
      <c r="P42" s="182"/>
      <c r="Q42" s="179"/>
      <c r="R42" s="182"/>
      <c r="T42" s="179"/>
      <c r="U42" s="180"/>
      <c r="V42" s="183"/>
      <c r="W42" s="182"/>
      <c r="X42" s="183"/>
      <c r="Y42" s="182"/>
      <c r="Z42" s="179"/>
      <c r="AA42" s="182"/>
    </row>
    <row r="43" customFormat="1" ht="30" customHeight="1" spans="1:27">
      <c r="A43" s="47">
        <v>5</v>
      </c>
      <c r="B43" s="167">
        <v>45413</v>
      </c>
      <c r="C43" s="118">
        <f t="shared" si="26"/>
        <v>1607</v>
      </c>
      <c r="D43" s="119">
        <f t="shared" si="27"/>
        <v>51115.85</v>
      </c>
      <c r="E43" s="36">
        <f t="shared" si="28"/>
        <v>2117</v>
      </c>
      <c r="F43" s="168">
        <f t="shared" si="29"/>
        <v>67695.55</v>
      </c>
      <c r="G43" s="7">
        <f t="shared" si="30"/>
        <v>579</v>
      </c>
      <c r="H43" s="169">
        <f t="shared" si="31"/>
        <v>18109.15</v>
      </c>
      <c r="I43" s="172"/>
      <c r="K43" s="179"/>
      <c r="L43" s="180"/>
      <c r="M43" s="183"/>
      <c r="N43" s="182"/>
      <c r="O43" s="183"/>
      <c r="P43" s="182"/>
      <c r="Q43" s="179"/>
      <c r="R43" s="182"/>
      <c r="T43" s="179"/>
      <c r="U43" s="180"/>
      <c r="V43" s="183"/>
      <c r="W43" s="182"/>
      <c r="X43" s="183"/>
      <c r="Y43" s="182"/>
      <c r="Z43" s="179"/>
      <c r="AA43" s="182"/>
    </row>
    <row r="44" customFormat="1" ht="30" customHeight="1" spans="1:27">
      <c r="A44" s="47">
        <v>6</v>
      </c>
      <c r="B44" s="167">
        <v>45444</v>
      </c>
      <c r="C44" s="118">
        <f t="shared" si="26"/>
        <v>730</v>
      </c>
      <c r="D44" s="119">
        <f t="shared" si="27"/>
        <v>23342.9</v>
      </c>
      <c r="E44" s="36">
        <f t="shared" si="28"/>
        <v>735</v>
      </c>
      <c r="F44" s="168">
        <f t="shared" si="29"/>
        <v>23552.65</v>
      </c>
      <c r="G44" s="7">
        <f t="shared" si="30"/>
        <v>186</v>
      </c>
      <c r="H44" s="169">
        <f t="shared" si="31"/>
        <v>5821.8</v>
      </c>
      <c r="I44" s="172"/>
      <c r="K44" s="179"/>
      <c r="L44" s="180"/>
      <c r="M44" s="183"/>
      <c r="N44" s="182"/>
      <c r="O44" s="183"/>
      <c r="P44" s="182"/>
      <c r="Q44" s="179"/>
      <c r="R44" s="182"/>
      <c r="T44" s="179"/>
      <c r="U44" s="180"/>
      <c r="V44" s="183"/>
      <c r="W44" s="182"/>
      <c r="X44" s="183"/>
      <c r="Y44" s="182"/>
      <c r="Z44" s="179"/>
      <c r="AA44" s="182"/>
    </row>
    <row r="45" customFormat="1" ht="30" customHeight="1" spans="1:27">
      <c r="A45" s="47">
        <v>7</v>
      </c>
      <c r="B45" s="167">
        <v>45474</v>
      </c>
      <c r="C45" s="118">
        <f t="shared" si="26"/>
        <v>1028</v>
      </c>
      <c r="D45" s="119">
        <f t="shared" si="27"/>
        <v>32954.8</v>
      </c>
      <c r="E45" s="36">
        <f t="shared" si="28"/>
        <v>1278</v>
      </c>
      <c r="F45" s="168">
        <f t="shared" si="29"/>
        <v>40951.45</v>
      </c>
      <c r="G45" s="7">
        <f t="shared" si="30"/>
        <v>373</v>
      </c>
      <c r="H45" s="169">
        <f t="shared" si="31"/>
        <v>11726.75</v>
      </c>
      <c r="I45" s="172"/>
      <c r="K45" s="179"/>
      <c r="L45" s="180"/>
      <c r="M45" s="183"/>
      <c r="N45" s="182"/>
      <c r="O45" s="183"/>
      <c r="P45" s="182"/>
      <c r="Q45" s="179"/>
      <c r="R45" s="182"/>
      <c r="T45" s="179"/>
      <c r="U45" s="180"/>
      <c r="V45" s="183"/>
      <c r="W45" s="182"/>
      <c r="X45" s="183"/>
      <c r="Y45" s="182"/>
      <c r="Z45" s="179"/>
      <c r="AA45" s="182"/>
    </row>
    <row r="46" customFormat="1" ht="30" customHeight="1" spans="1:27">
      <c r="A46" s="47">
        <v>8</v>
      </c>
      <c r="B46" s="167">
        <v>45505</v>
      </c>
      <c r="C46" s="118">
        <f t="shared" si="26"/>
        <v>597</v>
      </c>
      <c r="D46" s="119">
        <f t="shared" si="27"/>
        <v>19035.75</v>
      </c>
      <c r="E46" s="36">
        <f t="shared" si="28"/>
        <v>906</v>
      </c>
      <c r="F46" s="168">
        <f t="shared" si="29"/>
        <v>28719.95</v>
      </c>
      <c r="G46" s="7">
        <f t="shared" si="30"/>
        <v>283</v>
      </c>
      <c r="H46" s="169">
        <f t="shared" si="31"/>
        <v>8917.35</v>
      </c>
      <c r="I46" s="172"/>
      <c r="K46" s="179"/>
      <c r="L46" s="180"/>
      <c r="M46" s="183"/>
      <c r="N46" s="182"/>
      <c r="O46" s="183"/>
      <c r="P46" s="182"/>
      <c r="Q46" s="179"/>
      <c r="R46" s="182"/>
      <c r="T46" s="179"/>
      <c r="U46" s="180"/>
      <c r="V46" s="183"/>
      <c r="W46" s="182"/>
      <c r="X46" s="183"/>
      <c r="Y46" s="182"/>
      <c r="Z46" s="179"/>
      <c r="AA46" s="182"/>
    </row>
    <row r="47" customFormat="1" ht="30" customHeight="1" spans="1:27">
      <c r="A47" s="47">
        <v>9</v>
      </c>
      <c r="B47" s="167">
        <v>45536</v>
      </c>
      <c r="C47" s="118">
        <f t="shared" si="26"/>
        <v>1236</v>
      </c>
      <c r="D47" s="119">
        <f t="shared" si="27"/>
        <v>39407.75</v>
      </c>
      <c r="E47" s="36">
        <f t="shared" si="28"/>
        <v>1724</v>
      </c>
      <c r="F47" s="168">
        <f t="shared" si="29"/>
        <v>54416.4</v>
      </c>
      <c r="G47" s="7">
        <f t="shared" si="30"/>
        <v>498</v>
      </c>
      <c r="H47" s="169">
        <f t="shared" si="31"/>
        <v>15586.9</v>
      </c>
      <c r="I47" s="172"/>
      <c r="K47" s="179"/>
      <c r="L47" s="180"/>
      <c r="M47" s="183"/>
      <c r="N47" s="182"/>
      <c r="O47" s="183"/>
      <c r="P47" s="182"/>
      <c r="Q47" s="179"/>
      <c r="R47" s="182"/>
      <c r="T47" s="179"/>
      <c r="U47" s="180"/>
      <c r="V47" s="183"/>
      <c r="W47" s="182"/>
      <c r="X47" s="183"/>
      <c r="Y47" s="182"/>
      <c r="Z47" s="179"/>
      <c r="AA47" s="182"/>
    </row>
    <row r="48" customFormat="1" ht="30" customHeight="1" spans="1:27">
      <c r="A48" s="47">
        <v>10</v>
      </c>
      <c r="B48" s="167">
        <v>45566</v>
      </c>
      <c r="C48" s="118">
        <f t="shared" si="26"/>
        <v>1048</v>
      </c>
      <c r="D48" s="119">
        <f t="shared" si="27"/>
        <v>33257.8</v>
      </c>
      <c r="E48" s="36">
        <f t="shared" si="28"/>
        <v>1369</v>
      </c>
      <c r="F48" s="168">
        <f t="shared" si="29"/>
        <v>43107.7</v>
      </c>
      <c r="G48" s="7">
        <f t="shared" si="30"/>
        <v>339</v>
      </c>
      <c r="H48" s="169">
        <f t="shared" si="31"/>
        <v>10626.55</v>
      </c>
      <c r="I48" s="172"/>
      <c r="K48" s="179"/>
      <c r="L48" s="180"/>
      <c r="M48" s="183"/>
      <c r="N48" s="182"/>
      <c r="O48" s="183"/>
      <c r="P48" s="182"/>
      <c r="Q48" s="179"/>
      <c r="R48" s="182"/>
      <c r="T48" s="179"/>
      <c r="U48" s="180"/>
      <c r="V48" s="183"/>
      <c r="W48" s="182"/>
      <c r="X48" s="183"/>
      <c r="Y48" s="182"/>
      <c r="Z48" s="179"/>
      <c r="AA48" s="182"/>
    </row>
    <row r="49" customFormat="1" ht="30" customHeight="1" spans="1:27">
      <c r="A49" s="47">
        <v>11</v>
      </c>
      <c r="B49" s="167">
        <v>45597</v>
      </c>
      <c r="C49" s="118">
        <f t="shared" si="26"/>
        <v>1367</v>
      </c>
      <c r="D49" s="119">
        <f t="shared" si="27"/>
        <v>43506.6</v>
      </c>
      <c r="E49" s="36">
        <f t="shared" si="28"/>
        <v>2232</v>
      </c>
      <c r="F49" s="168">
        <f t="shared" si="29"/>
        <v>70437.15</v>
      </c>
      <c r="G49" s="7">
        <f t="shared" si="30"/>
        <v>479</v>
      </c>
      <c r="H49" s="169">
        <f t="shared" si="31"/>
        <v>15021.55</v>
      </c>
      <c r="I49" s="172"/>
      <c r="K49" s="179"/>
      <c r="L49" s="180"/>
      <c r="M49" s="183"/>
      <c r="N49" s="182"/>
      <c r="O49" s="183"/>
      <c r="P49" s="182"/>
      <c r="Q49" s="179"/>
      <c r="R49" s="182"/>
      <c r="T49" s="179"/>
      <c r="U49" s="180"/>
      <c r="V49" s="183"/>
      <c r="W49" s="182"/>
      <c r="X49" s="183"/>
      <c r="Y49" s="182"/>
      <c r="Z49" s="179"/>
      <c r="AA49" s="182"/>
    </row>
    <row r="50" customFormat="1" ht="30" customHeight="1" spans="1:27">
      <c r="A50" s="47">
        <v>12</v>
      </c>
      <c r="B50" s="167">
        <v>45627</v>
      </c>
      <c r="C50" s="118">
        <f t="shared" si="26"/>
        <v>1353</v>
      </c>
      <c r="D50" s="119">
        <f t="shared" si="27"/>
        <v>43014.3</v>
      </c>
      <c r="E50" s="36">
        <f t="shared" si="28"/>
        <v>2062</v>
      </c>
      <c r="F50" s="168">
        <f t="shared" si="29"/>
        <v>65703.05</v>
      </c>
      <c r="G50" s="7">
        <f t="shared" si="30"/>
        <v>343</v>
      </c>
      <c r="H50" s="169">
        <f t="shared" si="31"/>
        <v>10806.05</v>
      </c>
      <c r="I50" s="172"/>
      <c r="K50" s="179"/>
      <c r="L50" s="180"/>
      <c r="M50" s="184"/>
      <c r="N50" s="182"/>
      <c r="O50" s="184"/>
      <c r="P50" s="184"/>
      <c r="Q50" s="179"/>
      <c r="R50" s="182"/>
      <c r="T50" s="179"/>
      <c r="U50" s="180"/>
      <c r="V50" s="184"/>
      <c r="W50" s="184"/>
      <c r="X50" s="184"/>
      <c r="Y50" s="184"/>
      <c r="Z50" s="179"/>
      <c r="AA50" s="182"/>
    </row>
    <row r="51" customFormat="1" ht="30" customHeight="1" spans="1:27">
      <c r="A51" s="20"/>
      <c r="B51" s="39" t="s">
        <v>25</v>
      </c>
      <c r="C51" s="126">
        <f t="shared" ref="C51:H51" si="32">SUM(C39:C50)</f>
        <v>15680</v>
      </c>
      <c r="D51" s="127">
        <f t="shared" si="32"/>
        <v>494232.65</v>
      </c>
      <c r="E51" s="5">
        <f t="shared" si="32"/>
        <v>20983</v>
      </c>
      <c r="F51" s="142">
        <f t="shared" si="32"/>
        <v>683702.05</v>
      </c>
      <c r="G51" s="5">
        <f t="shared" si="32"/>
        <v>4812</v>
      </c>
      <c r="H51" s="43">
        <f t="shared" si="32"/>
        <v>151199.8</v>
      </c>
      <c r="I51" s="173"/>
      <c r="K51" s="179"/>
      <c r="L51" s="179"/>
      <c r="M51" s="181"/>
      <c r="N51" s="182"/>
      <c r="O51" s="182"/>
      <c r="P51" s="182"/>
      <c r="Q51" s="179"/>
      <c r="R51" s="182"/>
      <c r="T51" s="179"/>
      <c r="U51" s="179"/>
      <c r="V51" s="181"/>
      <c r="W51" s="182"/>
      <c r="X51" s="182"/>
      <c r="Y51" s="182"/>
      <c r="Z51" s="179"/>
      <c r="AA51" s="182"/>
    </row>
  </sheetData>
  <mergeCells count="65">
    <mergeCell ref="A1:P1"/>
    <mergeCell ref="R1:Y1"/>
    <mergeCell ref="AA1:AH1"/>
    <mergeCell ref="C2:D2"/>
    <mergeCell ref="E2:F2"/>
    <mergeCell ref="G2:H2"/>
    <mergeCell ref="I2:J2"/>
    <mergeCell ref="K2:L2"/>
    <mergeCell ref="M2:N2"/>
    <mergeCell ref="O2:P2"/>
    <mergeCell ref="T2:U2"/>
    <mergeCell ref="V2:W2"/>
    <mergeCell ref="X2:Y2"/>
    <mergeCell ref="AC2:AD2"/>
    <mergeCell ref="AE2:AF2"/>
    <mergeCell ref="AG2:AH2"/>
    <mergeCell ref="A19:N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T20:AU20"/>
    <mergeCell ref="AV20:AW20"/>
    <mergeCell ref="AX20:AY20"/>
    <mergeCell ref="A36:I36"/>
    <mergeCell ref="K36:R36"/>
    <mergeCell ref="T36:AA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37:T38"/>
    <mergeCell ref="U37:U38"/>
    <mergeCell ref="AA2:AA3"/>
    <mergeCell ref="AB2:A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08"/>
  <sheetViews>
    <sheetView tabSelected="1" topLeftCell="A192" workbookViewId="0">
      <selection activeCell="D202" sqref="D202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2" width="15.75" customWidth="1"/>
    <col min="23" max="23" width="18.1333333333333" customWidth="1"/>
    <col min="24" max="24" width="17.25" customWidth="1"/>
    <col min="25" max="25" width="14.75" customWidth="1"/>
    <col min="26" max="26" width="16.375" customWidth="1"/>
    <col min="27" max="27" width="14.375" customWidth="1"/>
    <col min="28" max="28" width="15.875" customWidth="1"/>
    <col min="29" max="29" width="15.6333333333333" customWidth="1"/>
    <col min="30" max="30" width="16.1333333333333" customWidth="1"/>
    <col min="31" max="31" width="13.25" customWidth="1"/>
    <col min="32" max="32" width="14" customWidth="1"/>
    <col min="33" max="33" width="16.5" customWidth="1"/>
    <col min="34" max="34" width="14.25" customWidth="1"/>
    <col min="35" max="35" width="13.8833333333333" customWidth="1"/>
    <col min="36" max="36" width="16.75" customWidth="1"/>
    <col min="37" max="37" width="14" customWidth="1"/>
    <col min="38" max="38" width="15" customWidth="1"/>
    <col min="39" max="39" width="15.375" customWidth="1"/>
    <col min="40" max="40" width="14.25" customWidth="1"/>
    <col min="41" max="41" width="14.125" customWidth="1"/>
    <col min="42" max="42" width="13.75" customWidth="1"/>
    <col min="43" max="43" width="14.75" customWidth="1"/>
    <col min="44" max="44" width="11.8833333333333" customWidth="1"/>
    <col min="45" max="45" width="12.875" customWidth="1"/>
    <col min="46" max="46" width="11.8833333333333" customWidth="1"/>
    <col min="47" max="47" width="14.625" customWidth="1"/>
    <col min="48" max="48" width="12.75" customWidth="1"/>
    <col min="49" max="49" width="11.125" customWidth="1"/>
    <col min="50" max="50" width="12.375" customWidth="1"/>
    <col min="51" max="51" width="14" customWidth="1"/>
    <col min="52" max="52" width="13.625" customWidth="1"/>
    <col min="53" max="54" width="13.5" customWidth="1"/>
    <col min="55" max="55" width="11.125" customWidth="1"/>
    <col min="56" max="56" width="11.875" customWidth="1"/>
    <col min="57" max="57" width="10.875" customWidth="1"/>
    <col min="58" max="58" width="11.5" customWidth="1"/>
    <col min="59" max="59" width="10.875" customWidth="1"/>
    <col min="60" max="60" width="11" customWidth="1"/>
    <col min="61" max="61" width="12.5" customWidth="1"/>
    <col min="62" max="62" width="13.375" customWidth="1"/>
  </cols>
  <sheetData>
    <row r="1" customFormat="1" ht="47.25" spans="1:2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94"/>
      <c r="S1" s="94"/>
      <c r="T1" s="94"/>
      <c r="U1" s="94"/>
      <c r="V1" s="94"/>
      <c r="W1" s="94"/>
      <c r="X1" s="94"/>
      <c r="Y1" s="94"/>
    </row>
    <row r="2" customFormat="1" ht="27" customHeight="1" spans="1:2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4" t="s">
        <v>179</v>
      </c>
      <c r="H2" s="3"/>
      <c r="I2" s="51" t="s">
        <v>108</v>
      </c>
      <c r="J2" s="52"/>
      <c r="K2" s="53" t="s">
        <v>151</v>
      </c>
      <c r="L2" s="4"/>
      <c r="M2" s="4" t="s">
        <v>152</v>
      </c>
      <c r="N2" s="3"/>
      <c r="O2" s="4" t="s">
        <v>180</v>
      </c>
      <c r="P2" s="3"/>
      <c r="Q2" s="91" t="s">
        <v>153</v>
      </c>
      <c r="R2" s="95"/>
      <c r="S2" s="96" t="s">
        <v>181</v>
      </c>
      <c r="T2" s="97"/>
      <c r="U2" s="97" t="s">
        <v>182</v>
      </c>
      <c r="V2" s="98"/>
      <c r="W2" s="91" t="s">
        <v>125</v>
      </c>
      <c r="X2" s="99"/>
    </row>
    <row r="3" customFormat="1" ht="32" customHeight="1" spans="1:2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8" t="s">
        <v>9</v>
      </c>
      <c r="H3" s="9" t="s">
        <v>10</v>
      </c>
      <c r="I3" s="54" t="s">
        <v>22</v>
      </c>
      <c r="J3" s="55" t="s">
        <v>23</v>
      </c>
      <c r="K3" s="56" t="s">
        <v>9</v>
      </c>
      <c r="L3" s="8" t="s">
        <v>10</v>
      </c>
      <c r="M3" s="8" t="s">
        <v>9</v>
      </c>
      <c r="N3" s="9" t="s">
        <v>10</v>
      </c>
      <c r="O3" s="8" t="s">
        <v>9</v>
      </c>
      <c r="P3" s="9" t="s">
        <v>10</v>
      </c>
      <c r="Q3" s="54" t="s">
        <v>22</v>
      </c>
      <c r="R3" s="100" t="s">
        <v>23</v>
      </c>
      <c r="S3" s="101" t="s">
        <v>9</v>
      </c>
      <c r="T3" s="102" t="s">
        <v>10</v>
      </c>
      <c r="U3" s="102" t="s">
        <v>9</v>
      </c>
      <c r="V3" s="103" t="s">
        <v>10</v>
      </c>
      <c r="W3" s="54" t="s">
        <v>9</v>
      </c>
      <c r="X3" s="65" t="s">
        <v>10</v>
      </c>
    </row>
    <row r="4" customFormat="1" ht="30" customHeight="1" spans="1:24">
      <c r="A4" s="10">
        <v>1</v>
      </c>
      <c r="B4" s="11">
        <v>45658</v>
      </c>
      <c r="C4" s="12">
        <v>129</v>
      </c>
      <c r="D4" s="13">
        <v>4028.75</v>
      </c>
      <c r="E4" s="14">
        <v>562</v>
      </c>
      <c r="F4" s="15">
        <v>17596.75</v>
      </c>
      <c r="G4" s="16">
        <v>0</v>
      </c>
      <c r="H4" s="15">
        <v>0</v>
      </c>
      <c r="I4" s="47">
        <f t="shared" ref="I4:I15" si="0">C4+E4+G4</f>
        <v>691</v>
      </c>
      <c r="J4" s="57">
        <f t="shared" ref="J4:J15" si="1">D4+F4+H4</f>
        <v>21625.5</v>
      </c>
      <c r="K4" s="58">
        <v>229</v>
      </c>
      <c r="L4" s="13">
        <v>7280.95</v>
      </c>
      <c r="M4" s="14">
        <v>750</v>
      </c>
      <c r="N4" s="13">
        <v>23819.8</v>
      </c>
      <c r="O4" s="59">
        <v>0</v>
      </c>
      <c r="P4" s="60">
        <v>0</v>
      </c>
      <c r="Q4" s="17">
        <f t="shared" ref="Q4:Q15" si="2">K4+M4+O4</f>
        <v>979</v>
      </c>
      <c r="R4" s="60">
        <f t="shared" ref="R4:R15" si="3">L4+N4+P4</f>
        <v>31100.75</v>
      </c>
      <c r="S4" s="104">
        <v>89</v>
      </c>
      <c r="T4" s="105">
        <v>2808</v>
      </c>
      <c r="U4" s="106">
        <v>0</v>
      </c>
      <c r="V4" s="90">
        <v>0</v>
      </c>
      <c r="W4" s="104">
        <f t="shared" ref="W4:W15" si="4">S4+U4</f>
        <v>89</v>
      </c>
      <c r="X4" s="107">
        <f t="shared" ref="X4:X15" si="5">T4+V4</f>
        <v>2808</v>
      </c>
    </row>
    <row r="5" customFormat="1" ht="30" customHeight="1" spans="1:24">
      <c r="A5" s="17">
        <v>2</v>
      </c>
      <c r="B5" s="11">
        <v>45689</v>
      </c>
      <c r="C5" s="12">
        <v>315</v>
      </c>
      <c r="D5" s="13">
        <v>9482.05</v>
      </c>
      <c r="E5" s="14">
        <v>451</v>
      </c>
      <c r="F5" s="15">
        <v>14059.1</v>
      </c>
      <c r="G5" s="16">
        <v>0</v>
      </c>
      <c r="H5" s="15">
        <v>0</v>
      </c>
      <c r="I5" s="47">
        <f t="shared" si="0"/>
        <v>766</v>
      </c>
      <c r="J5" s="57">
        <f t="shared" si="1"/>
        <v>23541.15</v>
      </c>
      <c r="K5" s="58">
        <v>952</v>
      </c>
      <c r="L5" s="13">
        <v>30026.3</v>
      </c>
      <c r="M5" s="14">
        <v>596</v>
      </c>
      <c r="N5" s="13">
        <v>18890.4</v>
      </c>
      <c r="O5" s="59">
        <v>0</v>
      </c>
      <c r="P5" s="60">
        <v>0</v>
      </c>
      <c r="Q5" s="17">
        <f t="shared" si="2"/>
        <v>1548</v>
      </c>
      <c r="R5" s="60">
        <f t="shared" si="3"/>
        <v>48916.7</v>
      </c>
      <c r="S5" s="104">
        <v>174</v>
      </c>
      <c r="T5" s="105">
        <v>5545.95</v>
      </c>
      <c r="U5" s="106">
        <v>0</v>
      </c>
      <c r="V5" s="90">
        <v>0</v>
      </c>
      <c r="W5" s="104">
        <f t="shared" si="4"/>
        <v>174</v>
      </c>
      <c r="X5" s="107">
        <f t="shared" si="5"/>
        <v>5545.95</v>
      </c>
    </row>
    <row r="6" customFormat="1" ht="30" customHeight="1" spans="1:24">
      <c r="A6" s="17">
        <v>3</v>
      </c>
      <c r="B6" s="11">
        <v>45717</v>
      </c>
      <c r="C6" s="12">
        <v>363</v>
      </c>
      <c r="D6" s="18">
        <v>11474.4</v>
      </c>
      <c r="E6" s="14">
        <v>442</v>
      </c>
      <c r="F6" s="19">
        <v>13891.45</v>
      </c>
      <c r="G6" s="16">
        <v>0</v>
      </c>
      <c r="H6" s="15">
        <v>0</v>
      </c>
      <c r="I6" s="47">
        <f t="shared" si="0"/>
        <v>805</v>
      </c>
      <c r="J6" s="57">
        <f t="shared" si="1"/>
        <v>25365.85</v>
      </c>
      <c r="K6" s="58">
        <v>454</v>
      </c>
      <c r="L6" s="18">
        <v>14424.9</v>
      </c>
      <c r="M6" s="14">
        <v>317</v>
      </c>
      <c r="N6" s="18">
        <v>10014.1</v>
      </c>
      <c r="O6" s="59">
        <v>0</v>
      </c>
      <c r="P6" s="60">
        <v>0</v>
      </c>
      <c r="Q6" s="17">
        <f t="shared" si="2"/>
        <v>771</v>
      </c>
      <c r="R6" s="60">
        <f t="shared" si="3"/>
        <v>24439</v>
      </c>
      <c r="S6" s="12">
        <v>2</v>
      </c>
      <c r="T6" s="49">
        <v>62.3</v>
      </c>
      <c r="U6" s="106">
        <v>0</v>
      </c>
      <c r="V6" s="90">
        <v>0</v>
      </c>
      <c r="W6" s="104">
        <f t="shared" si="4"/>
        <v>2</v>
      </c>
      <c r="X6" s="107">
        <f t="shared" si="5"/>
        <v>62.3</v>
      </c>
    </row>
    <row r="7" customFormat="1" ht="30" customHeight="1" spans="1:24">
      <c r="A7" s="17">
        <v>4</v>
      </c>
      <c r="B7" s="11">
        <v>45748</v>
      </c>
      <c r="C7" s="12">
        <v>674</v>
      </c>
      <c r="D7" s="13">
        <v>21341.3</v>
      </c>
      <c r="E7" s="14">
        <v>197</v>
      </c>
      <c r="F7" s="15">
        <v>6206.6</v>
      </c>
      <c r="G7" s="16">
        <v>0</v>
      </c>
      <c r="H7" s="15">
        <v>0</v>
      </c>
      <c r="I7" s="47">
        <f t="shared" si="0"/>
        <v>871</v>
      </c>
      <c r="J7" s="57">
        <f t="shared" si="1"/>
        <v>27547.9</v>
      </c>
      <c r="K7" s="58">
        <v>706</v>
      </c>
      <c r="L7" s="13">
        <v>22458.15</v>
      </c>
      <c r="M7" s="14">
        <v>165</v>
      </c>
      <c r="N7" s="13">
        <v>5248.75</v>
      </c>
      <c r="O7" s="59">
        <v>0</v>
      </c>
      <c r="P7" s="60">
        <v>0</v>
      </c>
      <c r="Q7" s="17">
        <f t="shared" si="2"/>
        <v>871</v>
      </c>
      <c r="R7" s="60">
        <f t="shared" si="3"/>
        <v>27706.9</v>
      </c>
      <c r="S7" s="12">
        <v>38</v>
      </c>
      <c r="T7" s="49">
        <v>1210.1</v>
      </c>
      <c r="U7" s="106">
        <v>0</v>
      </c>
      <c r="V7" s="90">
        <v>0</v>
      </c>
      <c r="W7" s="104">
        <f t="shared" si="4"/>
        <v>38</v>
      </c>
      <c r="X7" s="107">
        <f t="shared" si="5"/>
        <v>1210.1</v>
      </c>
    </row>
    <row r="8" customFormat="1" ht="30" customHeight="1" spans="1:24">
      <c r="A8" s="17">
        <v>5</v>
      </c>
      <c r="B8" s="11">
        <v>45778</v>
      </c>
      <c r="C8" s="12">
        <v>481</v>
      </c>
      <c r="D8" s="13">
        <v>15291.65</v>
      </c>
      <c r="E8" s="14">
        <v>460</v>
      </c>
      <c r="F8" s="15">
        <v>14457.6</v>
      </c>
      <c r="G8" s="16">
        <v>0</v>
      </c>
      <c r="H8" s="15">
        <v>0</v>
      </c>
      <c r="I8" s="47">
        <f t="shared" si="0"/>
        <v>941</v>
      </c>
      <c r="J8" s="57">
        <f t="shared" si="1"/>
        <v>29749.25</v>
      </c>
      <c r="K8" s="58">
        <v>657</v>
      </c>
      <c r="L8" s="13">
        <v>20906.1</v>
      </c>
      <c r="M8" s="14">
        <v>455</v>
      </c>
      <c r="N8" s="13">
        <v>14473.65</v>
      </c>
      <c r="O8" s="59">
        <v>0</v>
      </c>
      <c r="P8" s="60">
        <v>0</v>
      </c>
      <c r="Q8" s="17">
        <f t="shared" si="2"/>
        <v>1112</v>
      </c>
      <c r="R8" s="60">
        <f t="shared" si="3"/>
        <v>35379.75</v>
      </c>
      <c r="S8" s="12">
        <v>60</v>
      </c>
      <c r="T8" s="49">
        <v>1909.35</v>
      </c>
      <c r="U8" s="106">
        <v>0</v>
      </c>
      <c r="V8" s="90">
        <v>0</v>
      </c>
      <c r="W8" s="104">
        <f t="shared" si="4"/>
        <v>60</v>
      </c>
      <c r="X8" s="107">
        <f t="shared" si="5"/>
        <v>1909.35</v>
      </c>
    </row>
    <row r="9" customFormat="1" ht="30" customHeight="1" spans="1:24">
      <c r="A9" s="17">
        <v>6</v>
      </c>
      <c r="B9" s="11">
        <v>45809</v>
      </c>
      <c r="C9" s="12">
        <v>491</v>
      </c>
      <c r="D9" s="13">
        <v>15494.2</v>
      </c>
      <c r="E9" s="14">
        <v>121</v>
      </c>
      <c r="F9" s="15">
        <v>3825.6</v>
      </c>
      <c r="G9" s="16">
        <v>85</v>
      </c>
      <c r="H9" s="15">
        <v>2651.95</v>
      </c>
      <c r="I9" s="47">
        <f t="shared" si="0"/>
        <v>697</v>
      </c>
      <c r="J9" s="57">
        <f t="shared" si="1"/>
        <v>21971.75</v>
      </c>
      <c r="K9" s="58">
        <v>595</v>
      </c>
      <c r="L9" s="13">
        <v>18900.8</v>
      </c>
      <c r="M9" s="14">
        <v>42</v>
      </c>
      <c r="N9" s="13">
        <v>1336.2</v>
      </c>
      <c r="O9" s="59">
        <v>172</v>
      </c>
      <c r="P9" s="60">
        <v>5482.15</v>
      </c>
      <c r="Q9" s="17">
        <f t="shared" si="2"/>
        <v>809</v>
      </c>
      <c r="R9" s="60">
        <f t="shared" si="3"/>
        <v>25719.15</v>
      </c>
      <c r="S9" s="108">
        <v>55</v>
      </c>
      <c r="T9" s="44">
        <v>1768.85</v>
      </c>
      <c r="U9" s="14">
        <v>7</v>
      </c>
      <c r="V9" s="109">
        <v>223.25</v>
      </c>
      <c r="W9" s="104">
        <f t="shared" si="4"/>
        <v>62</v>
      </c>
      <c r="X9" s="107">
        <f t="shared" si="5"/>
        <v>1992.1</v>
      </c>
    </row>
    <row r="10" customFormat="1" ht="30" customHeight="1" spans="1:24">
      <c r="A10" s="17">
        <v>7</v>
      </c>
      <c r="B10" s="11">
        <v>45839</v>
      </c>
      <c r="C10" s="12">
        <v>0</v>
      </c>
      <c r="D10" s="13">
        <v>0</v>
      </c>
      <c r="E10" s="14">
        <v>723</v>
      </c>
      <c r="F10" s="15">
        <v>22943.65</v>
      </c>
      <c r="G10" s="16">
        <v>452</v>
      </c>
      <c r="H10" s="15">
        <v>14079.95</v>
      </c>
      <c r="I10" s="47">
        <f t="shared" si="0"/>
        <v>1175</v>
      </c>
      <c r="J10" s="57">
        <f t="shared" si="1"/>
        <v>37023.6</v>
      </c>
      <c r="K10" s="58">
        <v>14</v>
      </c>
      <c r="L10" s="13">
        <v>456.65</v>
      </c>
      <c r="M10" s="14">
        <v>638</v>
      </c>
      <c r="N10" s="13">
        <v>20315.05</v>
      </c>
      <c r="O10" s="59">
        <v>387</v>
      </c>
      <c r="P10" s="60">
        <v>12355.5</v>
      </c>
      <c r="Q10" s="17">
        <f t="shared" si="2"/>
        <v>1039</v>
      </c>
      <c r="R10" s="60">
        <f t="shared" si="3"/>
        <v>33127.2</v>
      </c>
      <c r="S10" s="108">
        <v>71</v>
      </c>
      <c r="T10" s="44">
        <v>2275.45</v>
      </c>
      <c r="U10" s="14">
        <v>105</v>
      </c>
      <c r="V10" s="109">
        <v>3392.75</v>
      </c>
      <c r="W10" s="104">
        <f t="shared" si="4"/>
        <v>176</v>
      </c>
      <c r="X10" s="107">
        <f t="shared" si="5"/>
        <v>5668.2</v>
      </c>
    </row>
    <row r="11" customFormat="1" ht="30" customHeight="1" spans="1:24">
      <c r="A11" s="17">
        <v>8</v>
      </c>
      <c r="B11" s="11">
        <v>45870</v>
      </c>
      <c r="C11" s="12"/>
      <c r="D11" s="13"/>
      <c r="E11" s="14"/>
      <c r="F11" s="15"/>
      <c r="G11" s="16"/>
      <c r="H11" s="15"/>
      <c r="I11" s="47">
        <f t="shared" si="0"/>
        <v>0</v>
      </c>
      <c r="J11" s="57">
        <f t="shared" si="1"/>
        <v>0</v>
      </c>
      <c r="K11" s="58"/>
      <c r="L11" s="13"/>
      <c r="M11" s="14"/>
      <c r="N11" s="13"/>
      <c r="O11" s="59"/>
      <c r="P11" s="60"/>
      <c r="Q11" s="17">
        <f t="shared" si="2"/>
        <v>0</v>
      </c>
      <c r="R11" s="60">
        <f t="shared" si="3"/>
        <v>0</v>
      </c>
      <c r="S11" s="12"/>
      <c r="T11" s="49"/>
      <c r="U11" s="14"/>
      <c r="V11" s="45"/>
      <c r="W11" s="104">
        <f t="shared" si="4"/>
        <v>0</v>
      </c>
      <c r="X11" s="107">
        <f t="shared" si="5"/>
        <v>0</v>
      </c>
    </row>
    <row r="12" customFormat="1" ht="30" customHeight="1" spans="1:24">
      <c r="A12" s="17">
        <v>9</v>
      </c>
      <c r="B12" s="11">
        <v>45901</v>
      </c>
      <c r="C12" s="12"/>
      <c r="D12" s="13"/>
      <c r="E12" s="14"/>
      <c r="F12" s="15"/>
      <c r="G12" s="16"/>
      <c r="H12" s="15"/>
      <c r="I12" s="47">
        <f t="shared" si="0"/>
        <v>0</v>
      </c>
      <c r="J12" s="57">
        <f t="shared" si="1"/>
        <v>0</v>
      </c>
      <c r="K12" s="58"/>
      <c r="L12" s="13"/>
      <c r="M12" s="14"/>
      <c r="N12" s="13"/>
      <c r="O12" s="59"/>
      <c r="P12" s="60"/>
      <c r="Q12" s="17">
        <f t="shared" si="2"/>
        <v>0</v>
      </c>
      <c r="R12" s="60">
        <f t="shared" si="3"/>
        <v>0</v>
      </c>
      <c r="S12" s="12"/>
      <c r="T12" s="49"/>
      <c r="U12" s="14"/>
      <c r="V12" s="45"/>
      <c r="W12" s="104">
        <f t="shared" si="4"/>
        <v>0</v>
      </c>
      <c r="X12" s="107">
        <f t="shared" si="5"/>
        <v>0</v>
      </c>
    </row>
    <row r="13" customFormat="1" ht="30" customHeight="1" spans="1:24">
      <c r="A13" s="17">
        <v>10</v>
      </c>
      <c r="B13" s="11">
        <v>45931</v>
      </c>
      <c r="C13" s="12"/>
      <c r="D13" s="13"/>
      <c r="E13" s="14"/>
      <c r="F13" s="15"/>
      <c r="G13" s="16"/>
      <c r="H13" s="15"/>
      <c r="I13" s="47">
        <f t="shared" si="0"/>
        <v>0</v>
      </c>
      <c r="J13" s="57">
        <f t="shared" si="1"/>
        <v>0</v>
      </c>
      <c r="K13" s="58"/>
      <c r="L13" s="13"/>
      <c r="M13" s="14"/>
      <c r="N13" s="13"/>
      <c r="O13" s="59"/>
      <c r="P13" s="60"/>
      <c r="Q13" s="17">
        <f t="shared" si="2"/>
        <v>0</v>
      </c>
      <c r="R13" s="60">
        <f t="shared" si="3"/>
        <v>0</v>
      </c>
      <c r="S13" s="12"/>
      <c r="T13" s="49"/>
      <c r="U13" s="14"/>
      <c r="V13" s="45"/>
      <c r="W13" s="104">
        <f t="shared" si="4"/>
        <v>0</v>
      </c>
      <c r="X13" s="107">
        <f t="shared" si="5"/>
        <v>0</v>
      </c>
    </row>
    <row r="14" customFormat="1" ht="30" customHeight="1" spans="1:24">
      <c r="A14" s="17">
        <v>11</v>
      </c>
      <c r="B14" s="11">
        <v>45962</v>
      </c>
      <c r="C14" s="12"/>
      <c r="D14" s="13"/>
      <c r="E14" s="14"/>
      <c r="F14" s="15"/>
      <c r="G14" s="16"/>
      <c r="H14" s="15"/>
      <c r="I14" s="47">
        <f t="shared" si="0"/>
        <v>0</v>
      </c>
      <c r="J14" s="57">
        <f t="shared" si="1"/>
        <v>0</v>
      </c>
      <c r="K14" s="58"/>
      <c r="L14" s="13"/>
      <c r="M14" s="14"/>
      <c r="N14" s="13"/>
      <c r="O14" s="59"/>
      <c r="P14" s="60"/>
      <c r="Q14" s="17">
        <f t="shared" si="2"/>
        <v>0</v>
      </c>
      <c r="R14" s="60">
        <f t="shared" si="3"/>
        <v>0</v>
      </c>
      <c r="S14" s="12"/>
      <c r="T14" s="49"/>
      <c r="U14" s="14"/>
      <c r="V14" s="45"/>
      <c r="W14" s="104">
        <f t="shared" si="4"/>
        <v>0</v>
      </c>
      <c r="X14" s="107">
        <f t="shared" si="5"/>
        <v>0</v>
      </c>
    </row>
    <row r="15" customFormat="1" ht="30" customHeight="1" spans="1:24">
      <c r="A15" s="17">
        <v>12</v>
      </c>
      <c r="B15" s="11">
        <v>45992</v>
      </c>
      <c r="C15" s="12"/>
      <c r="D15" s="13"/>
      <c r="E15" s="14"/>
      <c r="F15" s="15"/>
      <c r="G15" s="16"/>
      <c r="H15" s="15"/>
      <c r="I15" s="47">
        <f t="shared" si="0"/>
        <v>0</v>
      </c>
      <c r="J15" s="57">
        <f t="shared" si="1"/>
        <v>0</v>
      </c>
      <c r="K15" s="58"/>
      <c r="L15" s="13"/>
      <c r="M15" s="14"/>
      <c r="N15" s="13"/>
      <c r="O15" s="59"/>
      <c r="P15" s="60"/>
      <c r="Q15" s="17">
        <f t="shared" si="2"/>
        <v>0</v>
      </c>
      <c r="R15" s="60">
        <f t="shared" si="3"/>
        <v>0</v>
      </c>
      <c r="S15" s="12"/>
      <c r="T15" s="49"/>
      <c r="U15" s="14"/>
      <c r="V15" s="45"/>
      <c r="W15" s="104">
        <f t="shared" si="4"/>
        <v>0</v>
      </c>
      <c r="X15" s="107">
        <f t="shared" si="5"/>
        <v>0</v>
      </c>
    </row>
    <row r="16" customFormat="1" ht="30" customHeight="1" spans="1:24">
      <c r="A16" s="20"/>
      <c r="B16" s="21" t="s">
        <v>25</v>
      </c>
      <c r="C16" s="20">
        <f t="shared" ref="C16:X16" si="6">SUM(C4:C15)</f>
        <v>2453</v>
      </c>
      <c r="D16" s="22">
        <f t="shared" si="6"/>
        <v>77112.35</v>
      </c>
      <c r="E16" s="23">
        <f t="shared" si="6"/>
        <v>2956</v>
      </c>
      <c r="F16" s="24">
        <f t="shared" si="6"/>
        <v>92980.75</v>
      </c>
      <c r="G16" s="23">
        <f t="shared" si="6"/>
        <v>537</v>
      </c>
      <c r="H16" s="24">
        <f t="shared" si="6"/>
        <v>16731.9</v>
      </c>
      <c r="I16" s="20">
        <f t="shared" si="6"/>
        <v>5946</v>
      </c>
      <c r="J16" s="61">
        <f t="shared" si="6"/>
        <v>186825</v>
      </c>
      <c r="K16" s="62">
        <f t="shared" si="6"/>
        <v>3607</v>
      </c>
      <c r="L16" s="63">
        <f t="shared" si="6"/>
        <v>114453.85</v>
      </c>
      <c r="M16" s="50">
        <f t="shared" si="6"/>
        <v>2963</v>
      </c>
      <c r="N16" s="22">
        <f t="shared" si="6"/>
        <v>94097.95</v>
      </c>
      <c r="O16" s="23">
        <f t="shared" si="6"/>
        <v>559</v>
      </c>
      <c r="P16" s="24">
        <f t="shared" si="6"/>
        <v>17837.65</v>
      </c>
      <c r="Q16" s="20">
        <f t="shared" si="6"/>
        <v>7129</v>
      </c>
      <c r="R16" s="24">
        <f t="shared" si="6"/>
        <v>226389.45</v>
      </c>
      <c r="S16" s="20">
        <f t="shared" si="6"/>
        <v>489</v>
      </c>
      <c r="T16" s="63">
        <f t="shared" si="6"/>
        <v>15580</v>
      </c>
      <c r="U16" s="110">
        <f t="shared" si="6"/>
        <v>112</v>
      </c>
      <c r="V16" s="111">
        <f t="shared" si="6"/>
        <v>3616</v>
      </c>
      <c r="W16" s="20">
        <f t="shared" si="6"/>
        <v>601</v>
      </c>
      <c r="X16" s="112">
        <f t="shared" si="6"/>
        <v>19196</v>
      </c>
    </row>
    <row r="17" customFormat="1" ht="47.25" spans="1:42">
      <c r="A17" s="25" t="s">
        <v>183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customFormat="1" ht="29" customHeight="1" spans="1:44">
      <c r="A18" s="2" t="s">
        <v>1</v>
      </c>
      <c r="B18" s="26" t="s">
        <v>2</v>
      </c>
      <c r="C18" s="27" t="s">
        <v>161</v>
      </c>
      <c r="D18" s="4"/>
      <c r="E18" s="4" t="s">
        <v>162</v>
      </c>
      <c r="F18" s="4"/>
      <c r="G18" s="4" t="s">
        <v>184</v>
      </c>
      <c r="H18" s="3"/>
      <c r="I18" s="51" t="s">
        <v>163</v>
      </c>
      <c r="J18" s="64"/>
      <c r="K18" s="27" t="s">
        <v>129</v>
      </c>
      <c r="L18" s="4"/>
      <c r="M18" s="4" t="s">
        <v>131</v>
      </c>
      <c r="N18" s="4"/>
      <c r="O18" s="4" t="s">
        <v>185</v>
      </c>
      <c r="P18" s="4"/>
      <c r="Q18" s="97" t="s">
        <v>165</v>
      </c>
      <c r="R18" s="113"/>
      <c r="S18" s="51" t="s">
        <v>166</v>
      </c>
      <c r="T18" s="114"/>
      <c r="U18" s="2" t="s">
        <v>167</v>
      </c>
      <c r="V18" s="4"/>
      <c r="W18" s="4" t="s">
        <v>168</v>
      </c>
      <c r="X18" s="3"/>
      <c r="Y18" s="4" t="s">
        <v>186</v>
      </c>
      <c r="Z18" s="3"/>
      <c r="AA18" s="96" t="s">
        <v>169</v>
      </c>
      <c r="AB18" s="139"/>
      <c r="AC18" s="27" t="s">
        <v>170</v>
      </c>
      <c r="AD18" s="4"/>
      <c r="AE18" s="4" t="s">
        <v>171</v>
      </c>
      <c r="AF18" s="4"/>
      <c r="AG18" s="4" t="s">
        <v>187</v>
      </c>
      <c r="AH18" s="4"/>
      <c r="AI18" s="97" t="s">
        <v>172</v>
      </c>
      <c r="AJ18" s="113"/>
      <c r="AK18" s="51" t="s">
        <v>173</v>
      </c>
      <c r="AL18" s="64"/>
      <c r="AM18" s="96" t="s">
        <v>188</v>
      </c>
      <c r="AN18" s="97"/>
      <c r="AO18" s="97" t="s">
        <v>189</v>
      </c>
      <c r="AP18" s="98"/>
      <c r="AQ18" s="91" t="s">
        <v>174</v>
      </c>
      <c r="AR18" s="92"/>
    </row>
    <row r="19" customFormat="1" ht="31" customHeight="1" spans="1:44">
      <c r="A19" s="5"/>
      <c r="B19" s="28"/>
      <c r="C19" s="29" t="s">
        <v>9</v>
      </c>
      <c r="D19" s="8" t="s">
        <v>10</v>
      </c>
      <c r="E19" s="8" t="s">
        <v>9</v>
      </c>
      <c r="F19" s="8" t="s">
        <v>10</v>
      </c>
      <c r="G19" s="8" t="s">
        <v>9</v>
      </c>
      <c r="H19" s="9" t="s">
        <v>10</v>
      </c>
      <c r="I19" s="54" t="s">
        <v>22</v>
      </c>
      <c r="J19" s="65" t="s">
        <v>23</v>
      </c>
      <c r="K19" s="29" t="s">
        <v>9</v>
      </c>
      <c r="L19" s="8" t="s">
        <v>10</v>
      </c>
      <c r="M19" s="8" t="s">
        <v>9</v>
      </c>
      <c r="N19" s="8" t="s">
        <v>10</v>
      </c>
      <c r="O19" s="8" t="s">
        <v>9</v>
      </c>
      <c r="P19" s="8" t="s">
        <v>10</v>
      </c>
      <c r="Q19" s="102" t="s">
        <v>9</v>
      </c>
      <c r="R19" s="115" t="s">
        <v>10</v>
      </c>
      <c r="S19" s="54" t="s">
        <v>22</v>
      </c>
      <c r="T19" s="100" t="s">
        <v>23</v>
      </c>
      <c r="U19" s="7" t="s">
        <v>9</v>
      </c>
      <c r="V19" s="8" t="s">
        <v>10</v>
      </c>
      <c r="W19" s="8" t="s">
        <v>9</v>
      </c>
      <c r="X19" s="9" t="s">
        <v>10</v>
      </c>
      <c r="Y19" s="8" t="s">
        <v>9</v>
      </c>
      <c r="Z19" s="9" t="s">
        <v>10</v>
      </c>
      <c r="AA19" s="101" t="s">
        <v>9</v>
      </c>
      <c r="AB19" s="140" t="s">
        <v>10</v>
      </c>
      <c r="AC19" s="29" t="s">
        <v>9</v>
      </c>
      <c r="AD19" s="8" t="s">
        <v>10</v>
      </c>
      <c r="AE19" s="8" t="s">
        <v>9</v>
      </c>
      <c r="AF19" s="8" t="s">
        <v>10</v>
      </c>
      <c r="AG19" s="8" t="s">
        <v>9</v>
      </c>
      <c r="AH19" s="8" t="s">
        <v>10</v>
      </c>
      <c r="AI19" s="102" t="s">
        <v>9</v>
      </c>
      <c r="AJ19" s="115" t="s">
        <v>10</v>
      </c>
      <c r="AK19" s="54" t="s">
        <v>22</v>
      </c>
      <c r="AL19" s="65" t="s">
        <v>23</v>
      </c>
      <c r="AM19" s="101" t="s">
        <v>9</v>
      </c>
      <c r="AN19" s="102" t="s">
        <v>10</v>
      </c>
      <c r="AO19" s="102" t="s">
        <v>9</v>
      </c>
      <c r="AP19" s="103" t="s">
        <v>10</v>
      </c>
      <c r="AQ19" s="54" t="s">
        <v>9</v>
      </c>
      <c r="AR19" s="55" t="s">
        <v>10</v>
      </c>
    </row>
    <row r="20" customFormat="1" ht="30" customHeight="1" spans="1:44">
      <c r="A20" s="2">
        <v>1</v>
      </c>
      <c r="B20" s="30">
        <v>45658</v>
      </c>
      <c r="C20" s="31" t="s">
        <v>190</v>
      </c>
      <c r="D20" s="32">
        <v>0</v>
      </c>
      <c r="E20" s="33">
        <v>0</v>
      </c>
      <c r="F20" s="32">
        <v>0</v>
      </c>
      <c r="G20" s="34">
        <v>0</v>
      </c>
      <c r="H20" s="35">
        <v>0</v>
      </c>
      <c r="I20" s="66">
        <f t="shared" ref="I20:I31" si="7">C20+E20+G20</f>
        <v>0</v>
      </c>
      <c r="J20" s="67">
        <f t="shared" ref="J20:J31" si="8">D20+F20+H20</f>
        <v>0</v>
      </c>
      <c r="K20" s="68">
        <v>191</v>
      </c>
      <c r="L20" s="69">
        <v>6099.8</v>
      </c>
      <c r="M20" s="70">
        <v>153</v>
      </c>
      <c r="N20" s="69">
        <v>4890.5</v>
      </c>
      <c r="O20" s="71">
        <v>0</v>
      </c>
      <c r="P20" s="72">
        <v>0</v>
      </c>
      <c r="Q20" s="116">
        <f t="shared" ref="Q20:Q31" si="9">K20+M20+O20</f>
        <v>344</v>
      </c>
      <c r="R20" s="117">
        <f t="shared" ref="R20:R31" si="10">L20+N20+P20</f>
        <v>10990.3</v>
      </c>
      <c r="S20" s="118">
        <f t="shared" ref="S20:S31" si="11">I20+Q20</f>
        <v>344</v>
      </c>
      <c r="T20" s="119">
        <f t="shared" ref="T20:T31" si="12">J20+R20</f>
        <v>10990.3</v>
      </c>
      <c r="U20" s="118">
        <v>0</v>
      </c>
      <c r="V20" s="69">
        <v>0</v>
      </c>
      <c r="W20" s="120">
        <v>0</v>
      </c>
      <c r="X20" s="69">
        <v>0</v>
      </c>
      <c r="Y20" s="120">
        <v>0</v>
      </c>
      <c r="Z20" s="119">
        <v>0</v>
      </c>
      <c r="AA20" s="118">
        <f>U20+W20+Y20</f>
        <v>0</v>
      </c>
      <c r="AB20" s="141">
        <f>V20+X20+Z20</f>
        <v>0</v>
      </c>
      <c r="AC20" s="68">
        <v>301</v>
      </c>
      <c r="AD20" s="69">
        <v>9543.2</v>
      </c>
      <c r="AE20" s="70">
        <v>313</v>
      </c>
      <c r="AF20" s="69">
        <v>9956.5</v>
      </c>
      <c r="AG20" s="120">
        <v>0</v>
      </c>
      <c r="AH20" s="69">
        <v>0</v>
      </c>
      <c r="AI20" s="144">
        <f t="shared" ref="AI20:AI31" si="13">AC20+AE20+AG20</f>
        <v>614</v>
      </c>
      <c r="AJ20" s="117">
        <f t="shared" ref="AJ20:AJ31" si="14">AD20+AF20+AH20</f>
        <v>19499.7</v>
      </c>
      <c r="AK20" s="7">
        <f t="shared" ref="AK20:AK31" si="15">AA20+AI20</f>
        <v>614</v>
      </c>
      <c r="AL20" s="141">
        <f t="shared" ref="AL20:AL31" si="16">AB20+AJ20</f>
        <v>19499.7</v>
      </c>
      <c r="AM20" s="104">
        <v>252</v>
      </c>
      <c r="AN20" s="105">
        <v>8047.6</v>
      </c>
      <c r="AO20" s="106">
        <v>0</v>
      </c>
      <c r="AP20" s="146">
        <v>0</v>
      </c>
      <c r="AQ20" s="104">
        <f t="shared" ref="AQ20:AQ31" si="17">AM20+AO20</f>
        <v>252</v>
      </c>
      <c r="AR20" s="146">
        <f t="shared" ref="AR20:AR31" si="18">AN20+AP20</f>
        <v>8047.6</v>
      </c>
    </row>
    <row r="21" customFormat="1" ht="30" customHeight="1" spans="1:44">
      <c r="A21" s="36">
        <v>2</v>
      </c>
      <c r="B21" s="30">
        <v>45689</v>
      </c>
      <c r="C21" s="34">
        <v>119</v>
      </c>
      <c r="D21" s="32">
        <v>3883.15</v>
      </c>
      <c r="E21" s="34">
        <v>105</v>
      </c>
      <c r="F21" s="32">
        <v>3430.8</v>
      </c>
      <c r="G21" s="34">
        <v>0</v>
      </c>
      <c r="H21" s="35">
        <v>0</v>
      </c>
      <c r="I21" s="66">
        <f t="shared" si="7"/>
        <v>224</v>
      </c>
      <c r="J21" s="67">
        <f t="shared" si="8"/>
        <v>7313.95</v>
      </c>
      <c r="K21" s="68">
        <v>39</v>
      </c>
      <c r="L21" s="69">
        <v>1181.45</v>
      </c>
      <c r="M21" s="70">
        <v>111</v>
      </c>
      <c r="N21" s="69">
        <v>3561.9</v>
      </c>
      <c r="O21" s="71">
        <v>0</v>
      </c>
      <c r="P21" s="72">
        <v>0</v>
      </c>
      <c r="Q21" s="116">
        <f t="shared" si="9"/>
        <v>150</v>
      </c>
      <c r="R21" s="117">
        <f t="shared" si="10"/>
        <v>4743.35</v>
      </c>
      <c r="S21" s="118">
        <f t="shared" si="11"/>
        <v>374</v>
      </c>
      <c r="T21" s="119">
        <f t="shared" si="12"/>
        <v>12057.3</v>
      </c>
      <c r="U21" s="121">
        <v>0</v>
      </c>
      <c r="V21" s="69">
        <v>0</v>
      </c>
      <c r="W21" s="120">
        <v>0</v>
      </c>
      <c r="X21" s="69">
        <v>0</v>
      </c>
      <c r="Y21" s="120">
        <v>0</v>
      </c>
      <c r="Z21" s="119">
        <v>0</v>
      </c>
      <c r="AA21" s="118">
        <f t="shared" ref="AA21:AA31" si="19">U21+W21+Y21</f>
        <v>0</v>
      </c>
      <c r="AB21" s="141">
        <f t="shared" ref="AB21:AB31" si="20">V21+X21+Z21</f>
        <v>0</v>
      </c>
      <c r="AC21" s="68">
        <v>50</v>
      </c>
      <c r="AD21" s="69">
        <v>1554.95</v>
      </c>
      <c r="AE21" s="70">
        <v>82</v>
      </c>
      <c r="AF21" s="69">
        <v>2608.1</v>
      </c>
      <c r="AG21" s="120">
        <v>0</v>
      </c>
      <c r="AH21" s="69">
        <v>0</v>
      </c>
      <c r="AI21" s="144">
        <f t="shared" si="13"/>
        <v>132</v>
      </c>
      <c r="AJ21" s="117">
        <f t="shared" si="14"/>
        <v>4163.05</v>
      </c>
      <c r="AK21" s="7">
        <f t="shared" si="15"/>
        <v>132</v>
      </c>
      <c r="AL21" s="141">
        <f t="shared" si="16"/>
        <v>4163.05</v>
      </c>
      <c r="AM21" s="104">
        <v>167</v>
      </c>
      <c r="AN21" s="105">
        <v>5212.15</v>
      </c>
      <c r="AO21" s="106">
        <v>0</v>
      </c>
      <c r="AP21" s="146">
        <v>0</v>
      </c>
      <c r="AQ21" s="104">
        <f t="shared" si="17"/>
        <v>167</v>
      </c>
      <c r="AR21" s="146">
        <f t="shared" si="18"/>
        <v>5212.15</v>
      </c>
    </row>
    <row r="22" customFormat="1" ht="30" customHeight="1" spans="1:44">
      <c r="A22" s="36">
        <v>3</v>
      </c>
      <c r="B22" s="30">
        <v>45717</v>
      </c>
      <c r="C22" s="34">
        <v>9</v>
      </c>
      <c r="D22" s="32">
        <v>283.7</v>
      </c>
      <c r="E22" s="33">
        <v>0</v>
      </c>
      <c r="F22" s="32">
        <v>0</v>
      </c>
      <c r="G22" s="34">
        <v>0</v>
      </c>
      <c r="H22" s="35">
        <v>0</v>
      </c>
      <c r="I22" s="66">
        <f t="shared" si="7"/>
        <v>9</v>
      </c>
      <c r="J22" s="67">
        <f t="shared" si="8"/>
        <v>283.7</v>
      </c>
      <c r="K22" s="68">
        <v>28</v>
      </c>
      <c r="L22" s="73">
        <v>877.9</v>
      </c>
      <c r="M22" s="70">
        <v>14</v>
      </c>
      <c r="N22" s="73">
        <v>424</v>
      </c>
      <c r="O22" s="71">
        <v>0</v>
      </c>
      <c r="P22" s="72">
        <v>0</v>
      </c>
      <c r="Q22" s="116">
        <f t="shared" si="9"/>
        <v>42</v>
      </c>
      <c r="R22" s="117">
        <f t="shared" si="10"/>
        <v>1301.9</v>
      </c>
      <c r="S22" s="118">
        <f t="shared" si="11"/>
        <v>51</v>
      </c>
      <c r="T22" s="119">
        <f t="shared" si="12"/>
        <v>1585.6</v>
      </c>
      <c r="U22" s="122">
        <v>0</v>
      </c>
      <c r="V22" s="123">
        <v>0</v>
      </c>
      <c r="W22" s="120">
        <v>0</v>
      </c>
      <c r="X22" s="69">
        <v>0</v>
      </c>
      <c r="Y22" s="120">
        <v>0</v>
      </c>
      <c r="Z22" s="119">
        <v>0</v>
      </c>
      <c r="AA22" s="118">
        <f t="shared" si="19"/>
        <v>0</v>
      </c>
      <c r="AB22" s="141">
        <f t="shared" si="20"/>
        <v>0</v>
      </c>
      <c r="AC22" s="68">
        <v>11</v>
      </c>
      <c r="AD22" s="73">
        <v>351.15</v>
      </c>
      <c r="AE22" s="70">
        <v>22</v>
      </c>
      <c r="AF22" s="73">
        <v>685.95</v>
      </c>
      <c r="AG22" s="120">
        <v>0</v>
      </c>
      <c r="AH22" s="69">
        <v>0</v>
      </c>
      <c r="AI22" s="144">
        <f t="shared" si="13"/>
        <v>33</v>
      </c>
      <c r="AJ22" s="117">
        <f t="shared" si="14"/>
        <v>1037.1</v>
      </c>
      <c r="AK22" s="7">
        <f t="shared" si="15"/>
        <v>33</v>
      </c>
      <c r="AL22" s="141">
        <f t="shared" si="16"/>
        <v>1037.1</v>
      </c>
      <c r="AM22" s="12">
        <v>289</v>
      </c>
      <c r="AN22" s="18">
        <v>9138.7</v>
      </c>
      <c r="AO22" s="106">
        <v>0</v>
      </c>
      <c r="AP22" s="146">
        <v>0</v>
      </c>
      <c r="AQ22" s="104">
        <f t="shared" si="17"/>
        <v>289</v>
      </c>
      <c r="AR22" s="146">
        <f t="shared" si="18"/>
        <v>9138.7</v>
      </c>
    </row>
    <row r="23" customFormat="1" ht="30" customHeight="1" spans="1:44">
      <c r="A23" s="36">
        <v>4</v>
      </c>
      <c r="B23" s="30">
        <v>45748</v>
      </c>
      <c r="C23" s="33">
        <v>0</v>
      </c>
      <c r="D23" s="32">
        <v>0</v>
      </c>
      <c r="E23" s="33">
        <v>0</v>
      </c>
      <c r="F23" s="32">
        <v>0</v>
      </c>
      <c r="G23" s="34">
        <v>0</v>
      </c>
      <c r="H23" s="35">
        <v>0</v>
      </c>
      <c r="I23" s="66">
        <f t="shared" si="7"/>
        <v>0</v>
      </c>
      <c r="J23" s="67">
        <f t="shared" si="8"/>
        <v>0</v>
      </c>
      <c r="K23" s="68">
        <v>56</v>
      </c>
      <c r="L23" s="69">
        <v>1720.15</v>
      </c>
      <c r="M23" s="70">
        <v>147</v>
      </c>
      <c r="N23" s="69">
        <v>4528.15</v>
      </c>
      <c r="O23" s="71">
        <v>0</v>
      </c>
      <c r="P23" s="72">
        <v>0</v>
      </c>
      <c r="Q23" s="116">
        <f t="shared" si="9"/>
        <v>203</v>
      </c>
      <c r="R23" s="117">
        <f t="shared" si="10"/>
        <v>6248.3</v>
      </c>
      <c r="S23" s="118">
        <f t="shared" si="11"/>
        <v>203</v>
      </c>
      <c r="T23" s="119">
        <f t="shared" si="12"/>
        <v>6248.3</v>
      </c>
      <c r="U23" s="122">
        <v>0</v>
      </c>
      <c r="V23" s="123">
        <v>0</v>
      </c>
      <c r="W23" s="120">
        <v>0</v>
      </c>
      <c r="X23" s="69">
        <v>0</v>
      </c>
      <c r="Y23" s="120">
        <v>0</v>
      </c>
      <c r="Z23" s="119">
        <v>0</v>
      </c>
      <c r="AA23" s="118">
        <f t="shared" si="19"/>
        <v>0</v>
      </c>
      <c r="AB23" s="141">
        <f t="shared" si="20"/>
        <v>0</v>
      </c>
      <c r="AC23" s="68">
        <v>19</v>
      </c>
      <c r="AD23" s="69">
        <v>635.65</v>
      </c>
      <c r="AE23" s="70">
        <v>13</v>
      </c>
      <c r="AF23" s="69">
        <v>427.8</v>
      </c>
      <c r="AG23" s="120">
        <v>0</v>
      </c>
      <c r="AH23" s="69">
        <v>0</v>
      </c>
      <c r="AI23" s="144">
        <f t="shared" si="13"/>
        <v>32</v>
      </c>
      <c r="AJ23" s="117">
        <f t="shared" si="14"/>
        <v>1063.45</v>
      </c>
      <c r="AK23" s="7">
        <f t="shared" si="15"/>
        <v>32</v>
      </c>
      <c r="AL23" s="141">
        <f t="shared" si="16"/>
        <v>1063.45</v>
      </c>
      <c r="AM23" s="12">
        <v>274</v>
      </c>
      <c r="AN23" s="49">
        <v>8677.6</v>
      </c>
      <c r="AO23" s="106">
        <v>0</v>
      </c>
      <c r="AP23" s="146">
        <v>0</v>
      </c>
      <c r="AQ23" s="104">
        <f t="shared" si="17"/>
        <v>274</v>
      </c>
      <c r="AR23" s="146">
        <f t="shared" si="18"/>
        <v>8677.6</v>
      </c>
    </row>
    <row r="24" customFormat="1" ht="30" customHeight="1" spans="1:44">
      <c r="A24" s="36">
        <v>5</v>
      </c>
      <c r="B24" s="30">
        <v>45778</v>
      </c>
      <c r="C24" s="33">
        <v>11</v>
      </c>
      <c r="D24" s="33">
        <v>347.35</v>
      </c>
      <c r="E24" s="33">
        <v>5</v>
      </c>
      <c r="F24" s="33">
        <v>151.6</v>
      </c>
      <c r="G24" s="34">
        <v>0</v>
      </c>
      <c r="H24" s="35">
        <v>0</v>
      </c>
      <c r="I24" s="66">
        <f t="shared" si="7"/>
        <v>16</v>
      </c>
      <c r="J24" s="67">
        <f t="shared" si="8"/>
        <v>498.95</v>
      </c>
      <c r="K24" s="74">
        <v>133</v>
      </c>
      <c r="L24" s="69">
        <v>4181.1</v>
      </c>
      <c r="M24" s="70">
        <v>89</v>
      </c>
      <c r="N24" s="73">
        <v>2782.15</v>
      </c>
      <c r="O24" s="71">
        <v>0</v>
      </c>
      <c r="P24" s="72">
        <v>0</v>
      </c>
      <c r="Q24" s="116">
        <f t="shared" si="9"/>
        <v>222</v>
      </c>
      <c r="R24" s="117">
        <f t="shared" si="10"/>
        <v>6963.25</v>
      </c>
      <c r="S24" s="118">
        <f t="shared" si="11"/>
        <v>238</v>
      </c>
      <c r="T24" s="119">
        <f t="shared" si="12"/>
        <v>7462.2</v>
      </c>
      <c r="U24" s="122">
        <v>0</v>
      </c>
      <c r="V24" s="123">
        <v>0</v>
      </c>
      <c r="W24" s="120">
        <v>0</v>
      </c>
      <c r="X24" s="69">
        <v>0</v>
      </c>
      <c r="Y24" s="120">
        <v>0</v>
      </c>
      <c r="Z24" s="119">
        <v>0</v>
      </c>
      <c r="AA24" s="118">
        <f t="shared" si="19"/>
        <v>0</v>
      </c>
      <c r="AB24" s="141">
        <f t="shared" si="20"/>
        <v>0</v>
      </c>
      <c r="AC24" s="68">
        <v>9</v>
      </c>
      <c r="AD24" s="69">
        <v>290.5</v>
      </c>
      <c r="AE24" s="70">
        <v>25</v>
      </c>
      <c r="AF24" s="69">
        <v>829.05</v>
      </c>
      <c r="AG24" s="120">
        <v>0</v>
      </c>
      <c r="AH24" s="69">
        <v>0</v>
      </c>
      <c r="AI24" s="144">
        <f t="shared" si="13"/>
        <v>34</v>
      </c>
      <c r="AJ24" s="117">
        <f t="shared" si="14"/>
        <v>1119.55</v>
      </c>
      <c r="AK24" s="7">
        <f t="shared" si="15"/>
        <v>34</v>
      </c>
      <c r="AL24" s="141">
        <f t="shared" si="16"/>
        <v>1119.55</v>
      </c>
      <c r="AM24" s="12">
        <v>234</v>
      </c>
      <c r="AN24" s="49">
        <v>7498.65</v>
      </c>
      <c r="AO24" s="106">
        <v>0</v>
      </c>
      <c r="AP24" s="146">
        <v>0</v>
      </c>
      <c r="AQ24" s="104">
        <f t="shared" si="17"/>
        <v>234</v>
      </c>
      <c r="AR24" s="146">
        <f t="shared" si="18"/>
        <v>7498.65</v>
      </c>
    </row>
    <row r="25" customFormat="1" ht="30" customHeight="1" spans="1:44">
      <c r="A25" s="36">
        <v>6</v>
      </c>
      <c r="B25" s="30">
        <v>45809</v>
      </c>
      <c r="C25" s="34">
        <v>0</v>
      </c>
      <c r="D25" s="37">
        <v>0</v>
      </c>
      <c r="E25" s="34">
        <v>0</v>
      </c>
      <c r="F25" s="37">
        <v>0</v>
      </c>
      <c r="G25" s="33">
        <v>17</v>
      </c>
      <c r="H25" s="38">
        <v>502.65</v>
      </c>
      <c r="I25" s="66">
        <f t="shared" si="7"/>
        <v>17</v>
      </c>
      <c r="J25" s="67">
        <f t="shared" si="8"/>
        <v>502.65</v>
      </c>
      <c r="K25" s="68">
        <v>21</v>
      </c>
      <c r="L25" s="69">
        <v>628.75</v>
      </c>
      <c r="M25" s="70">
        <v>1</v>
      </c>
      <c r="N25" s="69">
        <v>19.75</v>
      </c>
      <c r="O25" s="71">
        <v>32</v>
      </c>
      <c r="P25" s="72">
        <v>987.75</v>
      </c>
      <c r="Q25" s="116">
        <f t="shared" si="9"/>
        <v>54</v>
      </c>
      <c r="R25" s="117">
        <f t="shared" si="10"/>
        <v>1636.25</v>
      </c>
      <c r="S25" s="118">
        <f t="shared" si="11"/>
        <v>71</v>
      </c>
      <c r="T25" s="119">
        <f t="shared" si="12"/>
        <v>2138.9</v>
      </c>
      <c r="U25" s="118">
        <v>0</v>
      </c>
      <c r="V25" s="69">
        <v>0</v>
      </c>
      <c r="W25" s="120">
        <v>0</v>
      </c>
      <c r="X25" s="69">
        <v>0</v>
      </c>
      <c r="Y25" s="120">
        <v>0</v>
      </c>
      <c r="Z25" s="119">
        <v>0</v>
      </c>
      <c r="AA25" s="118">
        <f t="shared" si="19"/>
        <v>0</v>
      </c>
      <c r="AB25" s="141">
        <f t="shared" si="20"/>
        <v>0</v>
      </c>
      <c r="AC25" s="68">
        <v>27</v>
      </c>
      <c r="AD25" s="69">
        <v>902.65</v>
      </c>
      <c r="AE25" s="70">
        <v>13</v>
      </c>
      <c r="AF25" s="69">
        <v>438.6</v>
      </c>
      <c r="AG25" s="120">
        <v>13</v>
      </c>
      <c r="AH25" s="69">
        <v>436.9</v>
      </c>
      <c r="AI25" s="144">
        <f t="shared" si="13"/>
        <v>53</v>
      </c>
      <c r="AJ25" s="117">
        <f t="shared" si="14"/>
        <v>1778.15</v>
      </c>
      <c r="AK25" s="7">
        <f t="shared" si="15"/>
        <v>53</v>
      </c>
      <c r="AL25" s="141">
        <f t="shared" si="16"/>
        <v>1778.15</v>
      </c>
      <c r="AM25" s="108">
        <v>191</v>
      </c>
      <c r="AN25" s="44">
        <v>6089.75</v>
      </c>
      <c r="AO25" s="44">
        <v>73</v>
      </c>
      <c r="AP25" s="147">
        <v>2331.15</v>
      </c>
      <c r="AQ25" s="104">
        <f t="shared" si="17"/>
        <v>264</v>
      </c>
      <c r="AR25" s="146">
        <f t="shared" si="18"/>
        <v>8420.9</v>
      </c>
    </row>
    <row r="26" customFormat="1" ht="30" customHeight="1" spans="1:44">
      <c r="A26" s="36">
        <v>7</v>
      </c>
      <c r="B26" s="30">
        <v>45839</v>
      </c>
      <c r="C26" s="33">
        <v>0</v>
      </c>
      <c r="D26" s="32">
        <v>0</v>
      </c>
      <c r="E26" s="34">
        <v>6</v>
      </c>
      <c r="F26" s="37">
        <v>182.05</v>
      </c>
      <c r="G26" s="34">
        <v>67</v>
      </c>
      <c r="H26" s="38">
        <v>1815.6</v>
      </c>
      <c r="I26" s="66">
        <f t="shared" si="7"/>
        <v>73</v>
      </c>
      <c r="J26" s="67">
        <f t="shared" si="8"/>
        <v>1997.65</v>
      </c>
      <c r="K26" s="68">
        <v>0</v>
      </c>
      <c r="L26" s="69">
        <v>0</v>
      </c>
      <c r="M26" s="75">
        <v>11</v>
      </c>
      <c r="N26" s="76">
        <v>338.9</v>
      </c>
      <c r="O26" s="77">
        <v>85</v>
      </c>
      <c r="P26" s="78">
        <v>2653.5</v>
      </c>
      <c r="Q26" s="116">
        <f t="shared" si="9"/>
        <v>96</v>
      </c>
      <c r="R26" s="117">
        <f t="shared" si="10"/>
        <v>2992.4</v>
      </c>
      <c r="S26" s="118">
        <f t="shared" si="11"/>
        <v>169</v>
      </c>
      <c r="T26" s="119">
        <f t="shared" si="12"/>
        <v>4990.05</v>
      </c>
      <c r="U26" s="118">
        <v>0</v>
      </c>
      <c r="V26" s="69">
        <v>0</v>
      </c>
      <c r="W26" s="120">
        <v>8</v>
      </c>
      <c r="X26" s="69">
        <v>340.2</v>
      </c>
      <c r="Y26" s="120">
        <v>30</v>
      </c>
      <c r="Z26" s="119">
        <v>1323.95</v>
      </c>
      <c r="AA26" s="118">
        <f t="shared" si="19"/>
        <v>38</v>
      </c>
      <c r="AB26" s="141">
        <f t="shared" si="20"/>
        <v>1664.15</v>
      </c>
      <c r="AC26" s="68">
        <v>0</v>
      </c>
      <c r="AD26" s="69">
        <v>0</v>
      </c>
      <c r="AE26" s="70">
        <v>24</v>
      </c>
      <c r="AF26" s="69">
        <v>781.4</v>
      </c>
      <c r="AG26" s="120">
        <v>60</v>
      </c>
      <c r="AH26" s="69">
        <v>1774.6</v>
      </c>
      <c r="AI26" s="144">
        <f t="shared" si="13"/>
        <v>84</v>
      </c>
      <c r="AJ26" s="117">
        <f t="shared" si="14"/>
        <v>2556</v>
      </c>
      <c r="AK26" s="7">
        <f t="shared" si="15"/>
        <v>122</v>
      </c>
      <c r="AL26" s="141">
        <f t="shared" si="16"/>
        <v>4220.15</v>
      </c>
      <c r="AM26" s="108">
        <v>99</v>
      </c>
      <c r="AN26" s="44">
        <v>3198.9</v>
      </c>
      <c r="AO26" s="14">
        <v>125</v>
      </c>
      <c r="AP26" s="147">
        <v>4080.25</v>
      </c>
      <c r="AQ26" s="104">
        <f t="shared" si="17"/>
        <v>224</v>
      </c>
      <c r="AR26" s="146">
        <f t="shared" si="18"/>
        <v>7279.15</v>
      </c>
    </row>
    <row r="27" customFormat="1" ht="30" customHeight="1" spans="1:44">
      <c r="A27" s="36">
        <v>8</v>
      </c>
      <c r="B27" s="30">
        <v>45870</v>
      </c>
      <c r="C27" s="34"/>
      <c r="D27" s="37"/>
      <c r="E27" s="34"/>
      <c r="F27" s="37"/>
      <c r="G27" s="34"/>
      <c r="H27" s="38"/>
      <c r="I27" s="66">
        <f t="shared" si="7"/>
        <v>0</v>
      </c>
      <c r="J27" s="67">
        <f t="shared" si="8"/>
        <v>0</v>
      </c>
      <c r="K27" s="79"/>
      <c r="L27" s="37"/>
      <c r="M27" s="34"/>
      <c r="N27" s="37"/>
      <c r="O27" s="80"/>
      <c r="P27" s="81"/>
      <c r="Q27" s="116">
        <f t="shared" si="9"/>
        <v>0</v>
      </c>
      <c r="R27" s="117">
        <f t="shared" si="10"/>
        <v>0</v>
      </c>
      <c r="S27" s="118">
        <f t="shared" si="11"/>
        <v>0</v>
      </c>
      <c r="T27" s="119">
        <f t="shared" si="12"/>
        <v>0</v>
      </c>
      <c r="U27" s="118"/>
      <c r="V27" s="69"/>
      <c r="W27" s="120"/>
      <c r="X27" s="69"/>
      <c r="Y27" s="120"/>
      <c r="Z27" s="119"/>
      <c r="AA27" s="118">
        <f t="shared" si="19"/>
        <v>0</v>
      </c>
      <c r="AB27" s="141">
        <f t="shared" si="20"/>
        <v>0</v>
      </c>
      <c r="AC27" s="68"/>
      <c r="AD27" s="69"/>
      <c r="AE27" s="70"/>
      <c r="AF27" s="69"/>
      <c r="AG27" s="120"/>
      <c r="AH27" s="69"/>
      <c r="AI27" s="144">
        <f t="shared" si="13"/>
        <v>0</v>
      </c>
      <c r="AJ27" s="117">
        <f t="shared" si="14"/>
        <v>0</v>
      </c>
      <c r="AK27" s="7">
        <f t="shared" si="15"/>
        <v>0</v>
      </c>
      <c r="AL27" s="141">
        <f t="shared" si="16"/>
        <v>0</v>
      </c>
      <c r="AM27" s="12"/>
      <c r="AN27" s="49"/>
      <c r="AO27" s="14"/>
      <c r="AP27" s="148"/>
      <c r="AQ27" s="104">
        <f t="shared" si="17"/>
        <v>0</v>
      </c>
      <c r="AR27" s="146">
        <f t="shared" si="18"/>
        <v>0</v>
      </c>
    </row>
    <row r="28" customFormat="1" ht="30" customHeight="1" spans="1:44">
      <c r="A28" s="36">
        <v>9</v>
      </c>
      <c r="B28" s="30">
        <v>45901</v>
      </c>
      <c r="C28" s="33"/>
      <c r="D28" s="33"/>
      <c r="E28" s="34"/>
      <c r="F28" s="37"/>
      <c r="G28" s="34"/>
      <c r="H28" s="38"/>
      <c r="I28" s="66">
        <f t="shared" si="7"/>
        <v>0</v>
      </c>
      <c r="J28" s="67">
        <f t="shared" si="8"/>
        <v>0</v>
      </c>
      <c r="K28" s="68"/>
      <c r="L28" s="69"/>
      <c r="M28" s="70"/>
      <c r="N28" s="69"/>
      <c r="O28" s="71"/>
      <c r="P28" s="72"/>
      <c r="Q28" s="116">
        <f t="shared" si="9"/>
        <v>0</v>
      </c>
      <c r="R28" s="117">
        <f t="shared" si="10"/>
        <v>0</v>
      </c>
      <c r="S28" s="118">
        <f t="shared" si="11"/>
        <v>0</v>
      </c>
      <c r="T28" s="119">
        <f t="shared" si="12"/>
        <v>0</v>
      </c>
      <c r="U28" s="118"/>
      <c r="V28" s="69"/>
      <c r="W28" s="120"/>
      <c r="X28" s="69"/>
      <c r="Y28" s="120"/>
      <c r="Z28" s="119"/>
      <c r="AA28" s="118">
        <f t="shared" si="19"/>
        <v>0</v>
      </c>
      <c r="AB28" s="141">
        <f t="shared" si="20"/>
        <v>0</v>
      </c>
      <c r="AC28" s="68"/>
      <c r="AD28" s="69"/>
      <c r="AE28" s="70"/>
      <c r="AF28" s="69"/>
      <c r="AG28" s="120"/>
      <c r="AH28" s="69"/>
      <c r="AI28" s="144">
        <f t="shared" si="13"/>
        <v>0</v>
      </c>
      <c r="AJ28" s="117">
        <f t="shared" si="14"/>
        <v>0</v>
      </c>
      <c r="AK28" s="7">
        <f t="shared" si="15"/>
        <v>0</v>
      </c>
      <c r="AL28" s="141">
        <f t="shared" si="16"/>
        <v>0</v>
      </c>
      <c r="AM28" s="12"/>
      <c r="AN28" s="49"/>
      <c r="AO28" s="14"/>
      <c r="AP28" s="148"/>
      <c r="AQ28" s="104">
        <f t="shared" si="17"/>
        <v>0</v>
      </c>
      <c r="AR28" s="146">
        <f t="shared" si="18"/>
        <v>0</v>
      </c>
    </row>
    <row r="29" customFormat="1" ht="30" customHeight="1" spans="1:44">
      <c r="A29" s="36">
        <v>10</v>
      </c>
      <c r="B29" s="30">
        <v>45931</v>
      </c>
      <c r="C29" s="33"/>
      <c r="D29" s="32"/>
      <c r="E29" s="33"/>
      <c r="F29" s="32"/>
      <c r="G29" s="34"/>
      <c r="H29" s="35"/>
      <c r="I29" s="66">
        <f t="shared" si="7"/>
        <v>0</v>
      </c>
      <c r="J29" s="67">
        <f t="shared" si="8"/>
        <v>0</v>
      </c>
      <c r="K29" s="71"/>
      <c r="L29" s="69"/>
      <c r="M29" s="70"/>
      <c r="N29" s="69"/>
      <c r="O29" s="71"/>
      <c r="P29" s="72"/>
      <c r="Q29" s="116">
        <f t="shared" si="9"/>
        <v>0</v>
      </c>
      <c r="R29" s="117">
        <f t="shared" si="10"/>
        <v>0</v>
      </c>
      <c r="S29" s="118">
        <f t="shared" si="11"/>
        <v>0</v>
      </c>
      <c r="T29" s="119">
        <f t="shared" si="12"/>
        <v>0</v>
      </c>
      <c r="U29" s="118"/>
      <c r="V29" s="69"/>
      <c r="W29" s="120"/>
      <c r="X29" s="69"/>
      <c r="Y29" s="120"/>
      <c r="Z29" s="119"/>
      <c r="AA29" s="118">
        <f t="shared" si="19"/>
        <v>0</v>
      </c>
      <c r="AB29" s="141">
        <f t="shared" si="20"/>
        <v>0</v>
      </c>
      <c r="AC29" s="68"/>
      <c r="AD29" s="69"/>
      <c r="AE29" s="70"/>
      <c r="AF29" s="69"/>
      <c r="AG29" s="120"/>
      <c r="AH29" s="69"/>
      <c r="AI29" s="144">
        <f t="shared" si="13"/>
        <v>0</v>
      </c>
      <c r="AJ29" s="117">
        <f t="shared" si="14"/>
        <v>0</v>
      </c>
      <c r="AK29" s="7">
        <f t="shared" si="15"/>
        <v>0</v>
      </c>
      <c r="AL29" s="141">
        <f t="shared" si="16"/>
        <v>0</v>
      </c>
      <c r="AM29" s="12"/>
      <c r="AN29" s="49"/>
      <c r="AO29" s="14"/>
      <c r="AP29" s="148"/>
      <c r="AQ29" s="104">
        <f t="shared" si="17"/>
        <v>0</v>
      </c>
      <c r="AR29" s="146">
        <f t="shared" si="18"/>
        <v>0</v>
      </c>
    </row>
    <row r="30" customFormat="1" ht="30" customHeight="1" spans="1:44">
      <c r="A30" s="36">
        <v>11</v>
      </c>
      <c r="B30" s="30">
        <v>45962</v>
      </c>
      <c r="C30" s="33"/>
      <c r="D30" s="32"/>
      <c r="E30" s="33"/>
      <c r="F30" s="32"/>
      <c r="G30" s="34"/>
      <c r="H30" s="35"/>
      <c r="I30" s="66">
        <f t="shared" si="7"/>
        <v>0</v>
      </c>
      <c r="J30" s="67">
        <f t="shared" si="8"/>
        <v>0</v>
      </c>
      <c r="K30" s="68"/>
      <c r="L30" s="69"/>
      <c r="M30" s="70"/>
      <c r="N30" s="69"/>
      <c r="O30" s="71"/>
      <c r="P30" s="72"/>
      <c r="Q30" s="116">
        <f t="shared" si="9"/>
        <v>0</v>
      </c>
      <c r="R30" s="117">
        <f t="shared" si="10"/>
        <v>0</v>
      </c>
      <c r="S30" s="118">
        <f t="shared" si="11"/>
        <v>0</v>
      </c>
      <c r="T30" s="119">
        <f t="shared" si="12"/>
        <v>0</v>
      </c>
      <c r="U30" s="118"/>
      <c r="V30" s="69"/>
      <c r="W30" s="120"/>
      <c r="X30" s="69"/>
      <c r="Y30" s="120"/>
      <c r="Z30" s="119"/>
      <c r="AA30" s="118">
        <f t="shared" si="19"/>
        <v>0</v>
      </c>
      <c r="AB30" s="141">
        <f t="shared" si="20"/>
        <v>0</v>
      </c>
      <c r="AC30" s="68"/>
      <c r="AD30" s="69"/>
      <c r="AE30" s="70"/>
      <c r="AF30" s="69"/>
      <c r="AG30" s="120"/>
      <c r="AH30" s="69"/>
      <c r="AI30" s="144">
        <f t="shared" si="13"/>
        <v>0</v>
      </c>
      <c r="AJ30" s="117">
        <f t="shared" si="14"/>
        <v>0</v>
      </c>
      <c r="AK30" s="7">
        <f t="shared" si="15"/>
        <v>0</v>
      </c>
      <c r="AL30" s="141">
        <f t="shared" si="16"/>
        <v>0</v>
      </c>
      <c r="AM30" s="12"/>
      <c r="AN30" s="49"/>
      <c r="AO30" s="14"/>
      <c r="AP30" s="148"/>
      <c r="AQ30" s="104">
        <f t="shared" si="17"/>
        <v>0</v>
      </c>
      <c r="AR30" s="146">
        <f t="shared" si="18"/>
        <v>0</v>
      </c>
    </row>
    <row r="31" customFormat="1" ht="30" customHeight="1" spans="1:44">
      <c r="A31" s="36">
        <v>12</v>
      </c>
      <c r="B31" s="30">
        <v>45992</v>
      </c>
      <c r="C31" s="33"/>
      <c r="D31" s="32"/>
      <c r="E31" s="33"/>
      <c r="F31" s="32"/>
      <c r="G31" s="34"/>
      <c r="H31" s="35"/>
      <c r="I31" s="66">
        <f t="shared" si="7"/>
        <v>0</v>
      </c>
      <c r="J31" s="67">
        <f t="shared" si="8"/>
        <v>0</v>
      </c>
      <c r="K31" s="68"/>
      <c r="L31" s="69"/>
      <c r="M31" s="70"/>
      <c r="N31" s="69"/>
      <c r="O31" s="71"/>
      <c r="P31" s="72"/>
      <c r="Q31" s="116">
        <f t="shared" si="9"/>
        <v>0</v>
      </c>
      <c r="R31" s="117">
        <f t="shared" si="10"/>
        <v>0</v>
      </c>
      <c r="S31" s="118">
        <f t="shared" si="11"/>
        <v>0</v>
      </c>
      <c r="T31" s="119">
        <f t="shared" si="12"/>
        <v>0</v>
      </c>
      <c r="U31" s="118"/>
      <c r="V31" s="69"/>
      <c r="W31" s="120"/>
      <c r="X31" s="69"/>
      <c r="Y31" s="120"/>
      <c r="Z31" s="119"/>
      <c r="AA31" s="118">
        <f t="shared" si="19"/>
        <v>0</v>
      </c>
      <c r="AB31" s="141">
        <f t="shared" si="20"/>
        <v>0</v>
      </c>
      <c r="AC31" s="68"/>
      <c r="AD31" s="69"/>
      <c r="AE31" s="70"/>
      <c r="AF31" s="69"/>
      <c r="AG31" s="120"/>
      <c r="AH31" s="69"/>
      <c r="AI31" s="144">
        <f t="shared" si="13"/>
        <v>0</v>
      </c>
      <c r="AJ31" s="117">
        <f t="shared" si="14"/>
        <v>0</v>
      </c>
      <c r="AK31" s="7">
        <f t="shared" si="15"/>
        <v>0</v>
      </c>
      <c r="AL31" s="141">
        <f t="shared" si="16"/>
        <v>0</v>
      </c>
      <c r="AM31" s="12"/>
      <c r="AN31" s="49"/>
      <c r="AO31" s="14"/>
      <c r="AP31" s="148"/>
      <c r="AQ31" s="104">
        <f t="shared" si="17"/>
        <v>0</v>
      </c>
      <c r="AR31" s="146">
        <f t="shared" si="18"/>
        <v>0</v>
      </c>
    </row>
    <row r="32" customFormat="1" ht="30" customHeight="1" spans="1:44">
      <c r="A32" s="5"/>
      <c r="B32" s="6" t="s">
        <v>25</v>
      </c>
      <c r="C32" s="39">
        <f t="shared" ref="C32:AR32" si="21">SUM(C20:C31)</f>
        <v>139</v>
      </c>
      <c r="D32" s="40">
        <f t="shared" si="21"/>
        <v>4514.2</v>
      </c>
      <c r="E32" s="41">
        <f t="shared" si="21"/>
        <v>116</v>
      </c>
      <c r="F32" s="40">
        <f t="shared" si="21"/>
        <v>3764.45</v>
      </c>
      <c r="G32" s="42">
        <f t="shared" si="21"/>
        <v>84</v>
      </c>
      <c r="H32" s="43">
        <f t="shared" si="21"/>
        <v>2318.25</v>
      </c>
      <c r="I32" s="82">
        <f t="shared" si="21"/>
        <v>339</v>
      </c>
      <c r="J32" s="83">
        <f t="shared" si="21"/>
        <v>10596.9</v>
      </c>
      <c r="K32" s="84">
        <f t="shared" si="21"/>
        <v>468</v>
      </c>
      <c r="L32" s="85">
        <f t="shared" si="21"/>
        <v>14689.15</v>
      </c>
      <c r="M32" s="86">
        <f t="shared" si="21"/>
        <v>526</v>
      </c>
      <c r="N32" s="85">
        <f t="shared" si="21"/>
        <v>16545.35</v>
      </c>
      <c r="O32" s="87">
        <f t="shared" si="21"/>
        <v>117</v>
      </c>
      <c r="P32" s="88">
        <f t="shared" si="21"/>
        <v>3641.25</v>
      </c>
      <c r="Q32" s="124">
        <f t="shared" si="21"/>
        <v>1111</v>
      </c>
      <c r="R32" s="125">
        <f t="shared" si="21"/>
        <v>34875.75</v>
      </c>
      <c r="S32" s="126">
        <f t="shared" si="21"/>
        <v>1450</v>
      </c>
      <c r="T32" s="127">
        <f t="shared" si="21"/>
        <v>45472.65</v>
      </c>
      <c r="U32" s="126">
        <f t="shared" si="21"/>
        <v>0</v>
      </c>
      <c r="V32" s="85">
        <f t="shared" si="21"/>
        <v>0</v>
      </c>
      <c r="W32" s="86">
        <f t="shared" si="21"/>
        <v>8</v>
      </c>
      <c r="X32" s="85">
        <f t="shared" si="21"/>
        <v>340.2</v>
      </c>
      <c r="Y32" s="85">
        <f t="shared" si="21"/>
        <v>30</v>
      </c>
      <c r="Z32" s="127">
        <f t="shared" si="21"/>
        <v>1323.95</v>
      </c>
      <c r="AA32" s="126">
        <f t="shared" si="21"/>
        <v>38</v>
      </c>
      <c r="AB32" s="142">
        <f t="shared" si="21"/>
        <v>1664.15</v>
      </c>
      <c r="AC32" s="84">
        <f t="shared" si="21"/>
        <v>417</v>
      </c>
      <c r="AD32" s="40">
        <f t="shared" si="21"/>
        <v>13278.1</v>
      </c>
      <c r="AE32" s="39">
        <f t="shared" si="21"/>
        <v>492</v>
      </c>
      <c r="AF32" s="85">
        <f t="shared" si="21"/>
        <v>15727.4</v>
      </c>
      <c r="AG32" s="86">
        <f t="shared" si="21"/>
        <v>73</v>
      </c>
      <c r="AH32" s="85">
        <f t="shared" si="21"/>
        <v>2211.5</v>
      </c>
      <c r="AI32" s="145">
        <f t="shared" si="21"/>
        <v>982</v>
      </c>
      <c r="AJ32" s="125">
        <f t="shared" si="21"/>
        <v>31217</v>
      </c>
      <c r="AK32" s="5">
        <f t="shared" si="21"/>
        <v>1020</v>
      </c>
      <c r="AL32" s="142">
        <f t="shared" si="21"/>
        <v>32881.15</v>
      </c>
      <c r="AM32" s="20">
        <f t="shared" si="21"/>
        <v>1506</v>
      </c>
      <c r="AN32" s="63">
        <f t="shared" si="21"/>
        <v>47863.35</v>
      </c>
      <c r="AO32" s="50">
        <f t="shared" si="21"/>
        <v>198</v>
      </c>
      <c r="AP32" s="149">
        <f t="shared" si="21"/>
        <v>6411.4</v>
      </c>
      <c r="AQ32" s="20">
        <f t="shared" si="21"/>
        <v>1704</v>
      </c>
      <c r="AR32" s="149">
        <f t="shared" si="21"/>
        <v>54274.75</v>
      </c>
    </row>
    <row r="33" customFormat="1" ht="54" customHeight="1" spans="1:44">
      <c r="A33" s="1" t="s">
        <v>191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43"/>
      <c r="AR33" s="143"/>
    </row>
    <row r="34" customFormat="1" ht="31" customHeight="1" spans="1:24">
      <c r="A34" s="2" t="s">
        <v>1</v>
      </c>
      <c r="B34" s="3" t="s">
        <v>2</v>
      </c>
      <c r="C34" s="2" t="s">
        <v>192</v>
      </c>
      <c r="D34" s="4"/>
      <c r="E34" s="4" t="s">
        <v>193</v>
      </c>
      <c r="F34" s="3"/>
      <c r="G34" s="4" t="s">
        <v>194</v>
      </c>
      <c r="H34" s="3"/>
      <c r="I34" s="51" t="s">
        <v>195</v>
      </c>
      <c r="J34" s="52"/>
      <c r="K34" s="53" t="s">
        <v>196</v>
      </c>
      <c r="L34" s="4"/>
      <c r="M34" s="4" t="s">
        <v>197</v>
      </c>
      <c r="N34" s="3"/>
      <c r="O34" s="4" t="s">
        <v>198</v>
      </c>
      <c r="P34" s="3"/>
      <c r="Q34" s="91" t="s">
        <v>199</v>
      </c>
      <c r="R34" s="95"/>
      <c r="S34" s="2" t="s">
        <v>200</v>
      </c>
      <c r="T34" s="4"/>
      <c r="U34" s="4" t="s">
        <v>201</v>
      </c>
      <c r="V34" s="128"/>
      <c r="W34" s="91" t="s">
        <v>202</v>
      </c>
      <c r="X34" s="99"/>
    </row>
    <row r="35" customFormat="1" ht="23" customHeight="1" spans="1:24">
      <c r="A35" s="5"/>
      <c r="B35" s="6"/>
      <c r="C35" s="7" t="s">
        <v>9</v>
      </c>
      <c r="D35" s="8" t="s">
        <v>10</v>
      </c>
      <c r="E35" s="8" t="s">
        <v>9</v>
      </c>
      <c r="F35" s="9" t="s">
        <v>10</v>
      </c>
      <c r="G35" s="8" t="s">
        <v>9</v>
      </c>
      <c r="H35" s="9" t="s">
        <v>10</v>
      </c>
      <c r="I35" s="54" t="s">
        <v>22</v>
      </c>
      <c r="J35" s="55" t="s">
        <v>23</v>
      </c>
      <c r="K35" s="56" t="s">
        <v>9</v>
      </c>
      <c r="L35" s="8" t="s">
        <v>10</v>
      </c>
      <c r="M35" s="8" t="s">
        <v>9</v>
      </c>
      <c r="N35" s="8" t="s">
        <v>10</v>
      </c>
      <c r="O35" s="8" t="s">
        <v>9</v>
      </c>
      <c r="P35" s="9" t="s">
        <v>10</v>
      </c>
      <c r="Q35" s="54" t="s">
        <v>22</v>
      </c>
      <c r="R35" s="100" t="s">
        <v>23</v>
      </c>
      <c r="S35" s="7" t="s">
        <v>9</v>
      </c>
      <c r="T35" s="8" t="s">
        <v>10</v>
      </c>
      <c r="U35" s="8" t="s">
        <v>9</v>
      </c>
      <c r="V35" s="129" t="s">
        <v>10</v>
      </c>
      <c r="W35" s="54" t="s">
        <v>9</v>
      </c>
      <c r="X35" s="65" t="s">
        <v>10</v>
      </c>
    </row>
    <row r="36" customFormat="1" ht="30" customHeight="1" spans="1:24">
      <c r="A36" s="10">
        <v>1</v>
      </c>
      <c r="B36" s="11">
        <v>45658</v>
      </c>
      <c r="C36" s="12">
        <v>0</v>
      </c>
      <c r="D36" s="13">
        <v>0</v>
      </c>
      <c r="E36" s="14">
        <v>0</v>
      </c>
      <c r="F36" s="13">
        <v>0</v>
      </c>
      <c r="G36" s="16">
        <v>0</v>
      </c>
      <c r="H36" s="15">
        <v>0</v>
      </c>
      <c r="I36" s="47">
        <f t="shared" ref="I36:I47" si="22">C36+E36+G36</f>
        <v>0</v>
      </c>
      <c r="J36" s="57">
        <f t="shared" ref="J36:J47" si="23">D36+F36+H36</f>
        <v>0</v>
      </c>
      <c r="K36" s="58">
        <v>0</v>
      </c>
      <c r="L36" s="13">
        <v>0</v>
      </c>
      <c r="M36" s="14">
        <v>0</v>
      </c>
      <c r="N36" s="13">
        <v>0</v>
      </c>
      <c r="O36" s="59">
        <v>0</v>
      </c>
      <c r="P36" s="60">
        <v>0</v>
      </c>
      <c r="Q36" s="17">
        <f t="shared" ref="Q36:Q47" si="24">K36+M36+O36</f>
        <v>0</v>
      </c>
      <c r="R36" s="130">
        <f t="shared" ref="R36:R47" si="25">L36+N36+P36</f>
        <v>0</v>
      </c>
      <c r="S36" s="104">
        <v>0</v>
      </c>
      <c r="T36" s="105">
        <v>0</v>
      </c>
      <c r="U36" s="59">
        <v>0</v>
      </c>
      <c r="V36" s="60">
        <v>0</v>
      </c>
      <c r="W36" s="104">
        <f t="shared" ref="W36:W47" si="26">S36+U36</f>
        <v>0</v>
      </c>
      <c r="X36" s="107">
        <f t="shared" ref="X36:X47" si="27">T36+V36</f>
        <v>0</v>
      </c>
    </row>
    <row r="37" customFormat="1" ht="30" customHeight="1" spans="1:24">
      <c r="A37" s="17">
        <v>2</v>
      </c>
      <c r="B37" s="11">
        <v>45689</v>
      </c>
      <c r="C37" s="12">
        <v>152</v>
      </c>
      <c r="D37" s="13">
        <v>4829.4</v>
      </c>
      <c r="E37" s="14">
        <v>93</v>
      </c>
      <c r="F37" s="13">
        <v>2971.95</v>
      </c>
      <c r="G37" s="16">
        <v>0</v>
      </c>
      <c r="H37" s="15">
        <v>0</v>
      </c>
      <c r="I37" s="47">
        <f t="shared" si="22"/>
        <v>245</v>
      </c>
      <c r="J37" s="57">
        <f t="shared" si="23"/>
        <v>7801.35</v>
      </c>
      <c r="K37" s="58">
        <v>73</v>
      </c>
      <c r="L37" s="13">
        <v>2294.15</v>
      </c>
      <c r="M37" s="14">
        <v>99</v>
      </c>
      <c r="N37" s="13">
        <v>3084.6</v>
      </c>
      <c r="O37" s="59">
        <v>0</v>
      </c>
      <c r="P37" s="60">
        <v>0</v>
      </c>
      <c r="Q37" s="17">
        <f t="shared" si="24"/>
        <v>172</v>
      </c>
      <c r="R37" s="130">
        <f t="shared" si="25"/>
        <v>5378.75</v>
      </c>
      <c r="S37" s="104">
        <v>101</v>
      </c>
      <c r="T37" s="105">
        <v>3173</v>
      </c>
      <c r="U37" s="59">
        <v>0</v>
      </c>
      <c r="V37" s="60">
        <v>0</v>
      </c>
      <c r="W37" s="104">
        <f t="shared" si="26"/>
        <v>101</v>
      </c>
      <c r="X37" s="107">
        <f t="shared" si="27"/>
        <v>3173</v>
      </c>
    </row>
    <row r="38" customFormat="1" ht="30" customHeight="1" spans="1:24">
      <c r="A38" s="17">
        <v>3</v>
      </c>
      <c r="B38" s="11">
        <v>45717</v>
      </c>
      <c r="C38" s="12">
        <v>148</v>
      </c>
      <c r="D38" s="18">
        <v>4699.75</v>
      </c>
      <c r="E38" s="14">
        <v>211</v>
      </c>
      <c r="F38" s="18">
        <v>6696.15</v>
      </c>
      <c r="G38" s="16">
        <v>0</v>
      </c>
      <c r="H38" s="15">
        <v>0</v>
      </c>
      <c r="I38" s="47">
        <f t="shared" si="22"/>
        <v>359</v>
      </c>
      <c r="J38" s="57">
        <f t="shared" si="23"/>
        <v>11395.9</v>
      </c>
      <c r="K38" s="58">
        <v>366</v>
      </c>
      <c r="L38" s="18">
        <v>11579.65</v>
      </c>
      <c r="M38" s="14">
        <v>177</v>
      </c>
      <c r="N38" s="18">
        <v>5617.7</v>
      </c>
      <c r="O38" s="59">
        <v>0</v>
      </c>
      <c r="P38" s="60">
        <v>0</v>
      </c>
      <c r="Q38" s="17">
        <f t="shared" si="24"/>
        <v>543</v>
      </c>
      <c r="R38" s="130">
        <f t="shared" si="25"/>
        <v>17197.35</v>
      </c>
      <c r="S38" s="12">
        <v>92</v>
      </c>
      <c r="T38" s="18">
        <v>2892.2</v>
      </c>
      <c r="U38" s="59">
        <v>0</v>
      </c>
      <c r="V38" s="60">
        <v>0</v>
      </c>
      <c r="W38" s="104">
        <f t="shared" si="26"/>
        <v>92</v>
      </c>
      <c r="X38" s="107">
        <f t="shared" si="27"/>
        <v>2892.2</v>
      </c>
    </row>
    <row r="39" customFormat="1" ht="30" customHeight="1" spans="1:24">
      <c r="A39" s="17">
        <v>4</v>
      </c>
      <c r="B39" s="11">
        <v>45748</v>
      </c>
      <c r="C39" s="12">
        <v>135</v>
      </c>
      <c r="D39" s="13">
        <v>4268.75</v>
      </c>
      <c r="E39" s="14">
        <v>288</v>
      </c>
      <c r="F39" s="13">
        <v>9117.95</v>
      </c>
      <c r="G39" s="16">
        <v>0</v>
      </c>
      <c r="H39" s="15">
        <v>0</v>
      </c>
      <c r="I39" s="47">
        <f t="shared" si="22"/>
        <v>423</v>
      </c>
      <c r="J39" s="57">
        <f t="shared" si="23"/>
        <v>13386.7</v>
      </c>
      <c r="K39" s="58">
        <v>223</v>
      </c>
      <c r="L39" s="13">
        <v>7034.35</v>
      </c>
      <c r="M39" s="14">
        <v>307</v>
      </c>
      <c r="N39" s="13">
        <v>9745.75</v>
      </c>
      <c r="O39" s="59">
        <v>0</v>
      </c>
      <c r="P39" s="60">
        <v>0</v>
      </c>
      <c r="Q39" s="17">
        <f t="shared" si="24"/>
        <v>530</v>
      </c>
      <c r="R39" s="130">
        <f t="shared" si="25"/>
        <v>16780.1</v>
      </c>
      <c r="S39" s="12">
        <v>37</v>
      </c>
      <c r="T39" s="49">
        <v>1169.15</v>
      </c>
      <c r="U39" s="59">
        <v>0</v>
      </c>
      <c r="V39" s="60">
        <v>0</v>
      </c>
      <c r="W39" s="104">
        <f t="shared" si="26"/>
        <v>37</v>
      </c>
      <c r="X39" s="107">
        <f t="shared" si="27"/>
        <v>1169.15</v>
      </c>
    </row>
    <row r="40" customFormat="1" ht="30" customHeight="1" spans="1:24">
      <c r="A40" s="17">
        <v>5</v>
      </c>
      <c r="B40" s="11">
        <v>45778</v>
      </c>
      <c r="C40" s="12">
        <v>273</v>
      </c>
      <c r="D40" s="13">
        <v>8645</v>
      </c>
      <c r="E40" s="14">
        <v>311</v>
      </c>
      <c r="F40" s="13">
        <v>9842.7</v>
      </c>
      <c r="G40" s="16">
        <v>0</v>
      </c>
      <c r="H40" s="15">
        <v>0</v>
      </c>
      <c r="I40" s="47">
        <f t="shared" si="22"/>
        <v>584</v>
      </c>
      <c r="J40" s="57">
        <f t="shared" si="23"/>
        <v>18487.7</v>
      </c>
      <c r="K40" s="58">
        <v>380</v>
      </c>
      <c r="L40" s="13">
        <v>12097.9</v>
      </c>
      <c r="M40" s="14">
        <v>327</v>
      </c>
      <c r="N40" s="13">
        <v>10314.75</v>
      </c>
      <c r="O40" s="59">
        <v>0</v>
      </c>
      <c r="P40" s="60">
        <v>0</v>
      </c>
      <c r="Q40" s="17">
        <f t="shared" si="24"/>
        <v>707</v>
      </c>
      <c r="R40" s="130">
        <f t="shared" si="25"/>
        <v>22412.65</v>
      </c>
      <c r="S40" s="12">
        <v>97</v>
      </c>
      <c r="T40" s="49">
        <v>3101.95</v>
      </c>
      <c r="U40" s="59">
        <v>0</v>
      </c>
      <c r="V40" s="60">
        <v>0</v>
      </c>
      <c r="W40" s="104">
        <f t="shared" si="26"/>
        <v>97</v>
      </c>
      <c r="X40" s="107">
        <f t="shared" si="27"/>
        <v>3101.95</v>
      </c>
    </row>
    <row r="41" customFormat="1" ht="30" customHeight="1" spans="1:24">
      <c r="A41" s="17">
        <v>6</v>
      </c>
      <c r="B41" s="11">
        <v>45809</v>
      </c>
      <c r="C41" s="12">
        <v>212</v>
      </c>
      <c r="D41" s="13">
        <v>6690.9</v>
      </c>
      <c r="E41" s="14">
        <v>138</v>
      </c>
      <c r="F41" s="13">
        <v>4375.4</v>
      </c>
      <c r="G41" s="44">
        <v>174</v>
      </c>
      <c r="H41" s="45">
        <v>5467.4</v>
      </c>
      <c r="I41" s="47">
        <f t="shared" si="22"/>
        <v>524</v>
      </c>
      <c r="J41" s="57">
        <f t="shared" si="23"/>
        <v>16533.7</v>
      </c>
      <c r="K41" s="58">
        <v>225</v>
      </c>
      <c r="L41" s="13">
        <v>7124.35</v>
      </c>
      <c r="M41" s="14">
        <v>261</v>
      </c>
      <c r="N41" s="13">
        <v>8302.7</v>
      </c>
      <c r="O41" s="89">
        <v>35</v>
      </c>
      <c r="P41" s="90">
        <v>1098.4</v>
      </c>
      <c r="Q41" s="17">
        <f t="shared" si="24"/>
        <v>521</v>
      </c>
      <c r="R41" s="130">
        <f t="shared" si="25"/>
        <v>16525.45</v>
      </c>
      <c r="S41" s="131">
        <v>5</v>
      </c>
      <c r="T41" s="105">
        <v>159.45</v>
      </c>
      <c r="U41" s="59">
        <v>0</v>
      </c>
      <c r="V41" s="60">
        <v>0</v>
      </c>
      <c r="W41" s="104">
        <f t="shared" si="26"/>
        <v>5</v>
      </c>
      <c r="X41" s="107">
        <f t="shared" si="27"/>
        <v>159.45</v>
      </c>
    </row>
    <row r="42" customFormat="1" ht="30" customHeight="1" spans="1:24">
      <c r="A42" s="17">
        <v>7</v>
      </c>
      <c r="B42" s="11">
        <v>45839</v>
      </c>
      <c r="C42" s="12">
        <v>0</v>
      </c>
      <c r="D42" s="13">
        <v>0</v>
      </c>
      <c r="E42" s="14">
        <v>14</v>
      </c>
      <c r="F42" s="13">
        <v>443.4</v>
      </c>
      <c r="G42" s="16">
        <v>681</v>
      </c>
      <c r="H42" s="15">
        <v>21431.9</v>
      </c>
      <c r="I42" s="47">
        <f t="shared" si="22"/>
        <v>695</v>
      </c>
      <c r="J42" s="57">
        <f t="shared" si="23"/>
        <v>21875.3</v>
      </c>
      <c r="K42" s="58">
        <v>0</v>
      </c>
      <c r="L42" s="13">
        <v>0</v>
      </c>
      <c r="M42" s="14">
        <v>356</v>
      </c>
      <c r="N42" s="13">
        <v>11396.9</v>
      </c>
      <c r="O42" s="59">
        <v>320</v>
      </c>
      <c r="P42" s="60">
        <v>10158.85</v>
      </c>
      <c r="Q42" s="17">
        <f t="shared" si="24"/>
        <v>676</v>
      </c>
      <c r="R42" s="130">
        <f t="shared" si="25"/>
        <v>21555.75</v>
      </c>
      <c r="S42" s="132">
        <v>4</v>
      </c>
      <c r="T42" s="89">
        <v>127.55</v>
      </c>
      <c r="U42" s="106">
        <v>2</v>
      </c>
      <c r="V42" s="133">
        <v>61.8</v>
      </c>
      <c r="W42" s="104">
        <f t="shared" si="26"/>
        <v>6</v>
      </c>
      <c r="X42" s="107">
        <f t="shared" si="27"/>
        <v>189.35</v>
      </c>
    </row>
    <row r="43" customFormat="1" ht="30" customHeight="1" spans="1:24">
      <c r="A43" s="17">
        <v>8</v>
      </c>
      <c r="B43" s="11">
        <v>45870</v>
      </c>
      <c r="C43" s="12"/>
      <c r="D43" s="13"/>
      <c r="E43" s="14"/>
      <c r="F43" s="13"/>
      <c r="G43" s="16"/>
      <c r="H43" s="15"/>
      <c r="I43" s="47">
        <f t="shared" si="22"/>
        <v>0</v>
      </c>
      <c r="J43" s="57">
        <f t="shared" si="23"/>
        <v>0</v>
      </c>
      <c r="K43" s="58"/>
      <c r="L43" s="13"/>
      <c r="M43" s="14"/>
      <c r="N43" s="13"/>
      <c r="O43" s="59"/>
      <c r="P43" s="60"/>
      <c r="Q43" s="17">
        <f t="shared" si="24"/>
        <v>0</v>
      </c>
      <c r="R43" s="130">
        <f t="shared" si="25"/>
        <v>0</v>
      </c>
      <c r="S43" s="134"/>
      <c r="T43" s="135"/>
      <c r="U43" s="59"/>
      <c r="V43" s="60"/>
      <c r="W43" s="104">
        <f t="shared" si="26"/>
        <v>0</v>
      </c>
      <c r="X43" s="107">
        <f t="shared" si="27"/>
        <v>0</v>
      </c>
    </row>
    <row r="44" customFormat="1" ht="30" customHeight="1" spans="1:24">
      <c r="A44" s="17">
        <v>9</v>
      </c>
      <c r="B44" s="11">
        <v>45901</v>
      </c>
      <c r="C44" s="12"/>
      <c r="D44" s="13"/>
      <c r="E44" s="14"/>
      <c r="F44" s="13"/>
      <c r="G44" s="16"/>
      <c r="H44" s="15"/>
      <c r="I44" s="47">
        <f t="shared" si="22"/>
        <v>0</v>
      </c>
      <c r="J44" s="57">
        <f t="shared" si="23"/>
        <v>0</v>
      </c>
      <c r="K44" s="58"/>
      <c r="L44" s="13"/>
      <c r="M44" s="14"/>
      <c r="N44" s="13"/>
      <c r="O44" s="59"/>
      <c r="P44" s="60"/>
      <c r="Q44" s="17">
        <f t="shared" si="24"/>
        <v>0</v>
      </c>
      <c r="R44" s="130">
        <f t="shared" si="25"/>
        <v>0</v>
      </c>
      <c r="S44" s="134"/>
      <c r="T44" s="135"/>
      <c r="U44" s="59"/>
      <c r="V44" s="60"/>
      <c r="W44" s="104">
        <f t="shared" si="26"/>
        <v>0</v>
      </c>
      <c r="X44" s="107">
        <f t="shared" si="27"/>
        <v>0</v>
      </c>
    </row>
    <row r="45" customFormat="1" ht="30" customHeight="1" spans="1:24">
      <c r="A45" s="17">
        <v>10</v>
      </c>
      <c r="B45" s="11">
        <v>45931</v>
      </c>
      <c r="C45" s="12"/>
      <c r="D45" s="13"/>
      <c r="E45" s="14"/>
      <c r="F45" s="13"/>
      <c r="G45" s="16"/>
      <c r="H45" s="15"/>
      <c r="I45" s="47">
        <f t="shared" si="22"/>
        <v>0</v>
      </c>
      <c r="J45" s="57">
        <f t="shared" si="23"/>
        <v>0</v>
      </c>
      <c r="K45" s="58"/>
      <c r="L45" s="13"/>
      <c r="M45" s="14"/>
      <c r="N45" s="13"/>
      <c r="O45" s="59"/>
      <c r="P45" s="60"/>
      <c r="Q45" s="17">
        <f t="shared" si="24"/>
        <v>0</v>
      </c>
      <c r="R45" s="130">
        <f t="shared" si="25"/>
        <v>0</v>
      </c>
      <c r="S45" s="134"/>
      <c r="T45" s="135"/>
      <c r="U45" s="59"/>
      <c r="V45" s="60"/>
      <c r="W45" s="104">
        <f t="shared" si="26"/>
        <v>0</v>
      </c>
      <c r="X45" s="107">
        <f t="shared" si="27"/>
        <v>0</v>
      </c>
    </row>
    <row r="46" customFormat="1" ht="30" customHeight="1" spans="1:24">
      <c r="A46" s="17">
        <v>11</v>
      </c>
      <c r="B46" s="11">
        <v>45962</v>
      </c>
      <c r="C46" s="12"/>
      <c r="D46" s="13"/>
      <c r="E46" s="14"/>
      <c r="F46" s="13"/>
      <c r="G46" s="16"/>
      <c r="H46" s="15"/>
      <c r="I46" s="47">
        <f t="shared" si="22"/>
        <v>0</v>
      </c>
      <c r="J46" s="57">
        <f t="shared" si="23"/>
        <v>0</v>
      </c>
      <c r="K46" s="58"/>
      <c r="L46" s="13"/>
      <c r="M46" s="14"/>
      <c r="N46" s="13"/>
      <c r="O46" s="59"/>
      <c r="P46" s="60"/>
      <c r="Q46" s="17">
        <f t="shared" si="24"/>
        <v>0</v>
      </c>
      <c r="R46" s="130">
        <f t="shared" si="25"/>
        <v>0</v>
      </c>
      <c r="S46" s="134"/>
      <c r="T46" s="135"/>
      <c r="U46" s="59"/>
      <c r="V46" s="60"/>
      <c r="W46" s="104">
        <f t="shared" si="26"/>
        <v>0</v>
      </c>
      <c r="X46" s="107">
        <f t="shared" si="27"/>
        <v>0</v>
      </c>
    </row>
    <row r="47" customFormat="1" ht="30" customHeight="1" spans="1:24">
      <c r="A47" s="17">
        <v>12</v>
      </c>
      <c r="B47" s="11">
        <v>45992</v>
      </c>
      <c r="C47" s="12"/>
      <c r="D47" s="13"/>
      <c r="E47" s="14"/>
      <c r="F47" s="13"/>
      <c r="G47" s="16"/>
      <c r="H47" s="15"/>
      <c r="I47" s="47">
        <f t="shared" si="22"/>
        <v>0</v>
      </c>
      <c r="J47" s="57">
        <f t="shared" si="23"/>
        <v>0</v>
      </c>
      <c r="K47" s="58"/>
      <c r="L47" s="13"/>
      <c r="M47" s="14"/>
      <c r="N47" s="13"/>
      <c r="O47" s="59"/>
      <c r="P47" s="60"/>
      <c r="Q47" s="17">
        <f t="shared" si="24"/>
        <v>0</v>
      </c>
      <c r="R47" s="130">
        <f t="shared" si="25"/>
        <v>0</v>
      </c>
      <c r="S47" s="134"/>
      <c r="T47" s="135"/>
      <c r="U47" s="59"/>
      <c r="V47" s="60"/>
      <c r="W47" s="104">
        <f t="shared" si="26"/>
        <v>0</v>
      </c>
      <c r="X47" s="107">
        <f t="shared" si="27"/>
        <v>0</v>
      </c>
    </row>
    <row r="48" customFormat="1" ht="30" customHeight="1" spans="1:24">
      <c r="A48" s="20"/>
      <c r="B48" s="21" t="s">
        <v>25</v>
      </c>
      <c r="C48" s="20">
        <f t="shared" ref="C48:R48" si="28">SUM(C36:C47)</f>
        <v>920</v>
      </c>
      <c r="D48" s="22">
        <f t="shared" si="28"/>
        <v>29133.8</v>
      </c>
      <c r="E48" s="23">
        <f t="shared" si="28"/>
        <v>1055</v>
      </c>
      <c r="F48" s="22">
        <f t="shared" si="28"/>
        <v>33447.55</v>
      </c>
      <c r="G48" s="23">
        <f t="shared" si="28"/>
        <v>855</v>
      </c>
      <c r="H48" s="24">
        <f t="shared" si="28"/>
        <v>26899.3</v>
      </c>
      <c r="I48" s="20">
        <f t="shared" si="28"/>
        <v>2830</v>
      </c>
      <c r="J48" s="61">
        <f t="shared" si="28"/>
        <v>89480.65</v>
      </c>
      <c r="K48" s="62">
        <f t="shared" si="28"/>
        <v>1267</v>
      </c>
      <c r="L48" s="63">
        <f t="shared" si="28"/>
        <v>40130.4</v>
      </c>
      <c r="M48" s="50">
        <f t="shared" si="28"/>
        <v>1527</v>
      </c>
      <c r="N48" s="22">
        <f t="shared" si="28"/>
        <v>48462.4</v>
      </c>
      <c r="O48" s="23">
        <f t="shared" si="28"/>
        <v>355</v>
      </c>
      <c r="P48" s="24">
        <f t="shared" si="28"/>
        <v>11257.25</v>
      </c>
      <c r="Q48" s="20">
        <f t="shared" si="28"/>
        <v>3149</v>
      </c>
      <c r="R48" s="136">
        <f t="shared" si="28"/>
        <v>99850.05</v>
      </c>
      <c r="S48" s="137"/>
      <c r="T48" s="22"/>
      <c r="U48" s="23"/>
      <c r="V48" s="24"/>
      <c r="W48" s="20">
        <f>SUM(W36:W47)</f>
        <v>338</v>
      </c>
      <c r="X48" s="112">
        <f>SUM(X36:X47)</f>
        <v>10685.1</v>
      </c>
    </row>
    <row r="49" customFormat="1" ht="49" customHeight="1" spans="1:18">
      <c r="A49" s="46" t="s">
        <v>203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customFormat="1" ht="37" customHeight="1" spans="1:29">
      <c r="A50" s="2" t="s">
        <v>1</v>
      </c>
      <c r="B50" s="4" t="s">
        <v>2</v>
      </c>
      <c r="C50" s="2" t="s">
        <v>204</v>
      </c>
      <c r="D50" s="4"/>
      <c r="E50" s="4" t="s">
        <v>205</v>
      </c>
      <c r="F50" s="3"/>
      <c r="G50" s="4" t="s">
        <v>206</v>
      </c>
      <c r="H50" s="3"/>
      <c r="I50" s="91" t="s">
        <v>207</v>
      </c>
      <c r="J50" s="92"/>
      <c r="K50" s="4" t="s">
        <v>157</v>
      </c>
      <c r="L50" s="4"/>
      <c r="M50" s="4" t="s">
        <v>158</v>
      </c>
      <c r="N50" s="4"/>
      <c r="O50" s="4" t="s">
        <v>208</v>
      </c>
      <c r="P50" s="3"/>
      <c r="Q50" s="51" t="s">
        <v>159</v>
      </c>
      <c r="R50" s="64"/>
      <c r="AC50" s="93"/>
    </row>
    <row r="51" customFormat="1" ht="25" customHeight="1" spans="1:18">
      <c r="A51" s="7"/>
      <c r="B51" s="8"/>
      <c r="C51" s="7" t="s">
        <v>9</v>
      </c>
      <c r="D51" s="8" t="s">
        <v>10</v>
      </c>
      <c r="E51" s="8" t="s">
        <v>9</v>
      </c>
      <c r="F51" s="9" t="s">
        <v>10</v>
      </c>
      <c r="G51" s="8" t="s">
        <v>9</v>
      </c>
      <c r="H51" s="9" t="s">
        <v>10</v>
      </c>
      <c r="I51" s="54" t="s">
        <v>22</v>
      </c>
      <c r="J51" s="55" t="s">
        <v>23</v>
      </c>
      <c r="K51" s="8" t="s">
        <v>9</v>
      </c>
      <c r="L51" s="8" t="s">
        <v>10</v>
      </c>
      <c r="M51" s="8" t="s">
        <v>9</v>
      </c>
      <c r="N51" s="8" t="s">
        <v>10</v>
      </c>
      <c r="O51" s="8" t="s">
        <v>9</v>
      </c>
      <c r="P51" s="9" t="s">
        <v>10</v>
      </c>
      <c r="Q51" s="54" t="s">
        <v>22</v>
      </c>
      <c r="R51" s="65" t="s">
        <v>23</v>
      </c>
    </row>
    <row r="52" customFormat="1" ht="39" customHeight="1" spans="1:18">
      <c r="A52" s="47">
        <v>1</v>
      </c>
      <c r="B52" s="48">
        <v>45658</v>
      </c>
      <c r="C52" s="12">
        <v>0</v>
      </c>
      <c r="D52" s="13">
        <v>0</v>
      </c>
      <c r="E52" s="14">
        <v>0</v>
      </c>
      <c r="F52" s="13">
        <v>0</v>
      </c>
      <c r="G52" s="16">
        <v>0</v>
      </c>
      <c r="H52" s="15">
        <v>0</v>
      </c>
      <c r="I52" s="47">
        <f t="shared" ref="I52:I63" si="29">C52+E52+G52</f>
        <v>0</v>
      </c>
      <c r="J52" s="57">
        <f t="shared" ref="J52:J63" si="30">D52+F52+H52</f>
        <v>0</v>
      </c>
      <c r="K52" s="14">
        <v>0</v>
      </c>
      <c r="L52" s="13">
        <v>0</v>
      </c>
      <c r="M52" s="14">
        <v>98</v>
      </c>
      <c r="N52" s="13">
        <v>3183.8</v>
      </c>
      <c r="O52" s="16">
        <v>0</v>
      </c>
      <c r="P52" s="15">
        <v>0</v>
      </c>
      <c r="Q52" s="47">
        <f t="shared" ref="Q52:Q63" si="31">K52+M52+O52</f>
        <v>98</v>
      </c>
      <c r="R52" s="138">
        <f t="shared" ref="R52:R63" si="32">L52+N52+P52</f>
        <v>3183.8</v>
      </c>
    </row>
    <row r="53" customFormat="1" ht="30" customHeight="1" spans="1:18">
      <c r="A53" s="47">
        <v>2</v>
      </c>
      <c r="B53" s="48">
        <v>45689</v>
      </c>
      <c r="C53" s="12">
        <v>0</v>
      </c>
      <c r="D53" s="13">
        <v>0</v>
      </c>
      <c r="E53" s="14">
        <v>0</v>
      </c>
      <c r="F53" s="13">
        <v>0</v>
      </c>
      <c r="G53" s="16">
        <v>0</v>
      </c>
      <c r="H53" s="15">
        <v>0</v>
      </c>
      <c r="I53" s="47">
        <f t="shared" si="29"/>
        <v>0</v>
      </c>
      <c r="J53" s="57">
        <f t="shared" si="30"/>
        <v>0</v>
      </c>
      <c r="K53" s="14">
        <v>0</v>
      </c>
      <c r="L53" s="13">
        <v>0</v>
      </c>
      <c r="M53" s="14">
        <v>117</v>
      </c>
      <c r="N53" s="49">
        <v>3775.75</v>
      </c>
      <c r="O53" s="16">
        <v>0</v>
      </c>
      <c r="P53" s="15">
        <v>0</v>
      </c>
      <c r="Q53" s="47">
        <f t="shared" si="31"/>
        <v>117</v>
      </c>
      <c r="R53" s="138">
        <f t="shared" si="32"/>
        <v>3775.75</v>
      </c>
    </row>
    <row r="54" customFormat="1" ht="30" customHeight="1" spans="1:18">
      <c r="A54" s="47">
        <v>3</v>
      </c>
      <c r="B54" s="48">
        <v>45717</v>
      </c>
      <c r="C54" s="12">
        <v>0</v>
      </c>
      <c r="D54" s="13">
        <v>0</v>
      </c>
      <c r="E54" s="14">
        <v>6</v>
      </c>
      <c r="F54" s="49">
        <v>194.6</v>
      </c>
      <c r="G54" s="16">
        <v>0</v>
      </c>
      <c r="H54" s="15">
        <v>0</v>
      </c>
      <c r="I54" s="47">
        <f t="shared" si="29"/>
        <v>6</v>
      </c>
      <c r="J54" s="57">
        <f t="shared" si="30"/>
        <v>194.6</v>
      </c>
      <c r="K54" s="14">
        <v>6</v>
      </c>
      <c r="L54" s="49">
        <v>193.3</v>
      </c>
      <c r="M54" s="14">
        <v>110</v>
      </c>
      <c r="N54" s="13">
        <v>3530.25</v>
      </c>
      <c r="O54" s="16">
        <v>0</v>
      </c>
      <c r="P54" s="15">
        <v>0</v>
      </c>
      <c r="Q54" s="47">
        <f t="shared" si="31"/>
        <v>116</v>
      </c>
      <c r="R54" s="138">
        <f t="shared" si="32"/>
        <v>3723.55</v>
      </c>
    </row>
    <row r="55" customFormat="1" ht="30" customHeight="1" spans="1:18">
      <c r="A55" s="47">
        <v>4</v>
      </c>
      <c r="B55" s="48">
        <v>45748</v>
      </c>
      <c r="C55" s="12">
        <v>0</v>
      </c>
      <c r="D55" s="13">
        <v>0</v>
      </c>
      <c r="E55" s="14">
        <v>0</v>
      </c>
      <c r="F55" s="13">
        <v>0</v>
      </c>
      <c r="G55" s="16">
        <v>0</v>
      </c>
      <c r="H55" s="15">
        <v>0</v>
      </c>
      <c r="I55" s="47">
        <f t="shared" si="29"/>
        <v>0</v>
      </c>
      <c r="J55" s="57">
        <f t="shared" si="30"/>
        <v>0</v>
      </c>
      <c r="K55" s="14">
        <v>17</v>
      </c>
      <c r="L55" s="49">
        <v>547</v>
      </c>
      <c r="M55" s="14">
        <v>87</v>
      </c>
      <c r="N55" s="13">
        <v>2770.4</v>
      </c>
      <c r="O55" s="16">
        <v>0</v>
      </c>
      <c r="P55" s="15">
        <v>0</v>
      </c>
      <c r="Q55" s="47">
        <f t="shared" si="31"/>
        <v>104</v>
      </c>
      <c r="R55" s="138">
        <f t="shared" si="32"/>
        <v>3317.4</v>
      </c>
    </row>
    <row r="56" customFormat="1" ht="30" customHeight="1" spans="1:18">
      <c r="A56" s="47">
        <v>5</v>
      </c>
      <c r="B56" s="48">
        <v>45778</v>
      </c>
      <c r="C56" s="12">
        <v>0</v>
      </c>
      <c r="D56" s="13">
        <v>0</v>
      </c>
      <c r="E56" s="14">
        <v>0</v>
      </c>
      <c r="F56" s="13">
        <v>0</v>
      </c>
      <c r="G56" s="16">
        <v>0</v>
      </c>
      <c r="H56" s="15">
        <v>0</v>
      </c>
      <c r="I56" s="47">
        <f t="shared" si="29"/>
        <v>0</v>
      </c>
      <c r="J56" s="57">
        <f t="shared" si="30"/>
        <v>0</v>
      </c>
      <c r="K56" s="14">
        <v>0</v>
      </c>
      <c r="L56" s="13">
        <v>0</v>
      </c>
      <c r="M56" s="14">
        <v>71</v>
      </c>
      <c r="N56" s="13">
        <v>2282</v>
      </c>
      <c r="O56" s="16">
        <v>0</v>
      </c>
      <c r="P56" s="15">
        <v>0</v>
      </c>
      <c r="Q56" s="47">
        <f t="shared" si="31"/>
        <v>71</v>
      </c>
      <c r="R56" s="138">
        <f t="shared" si="32"/>
        <v>2282</v>
      </c>
    </row>
    <row r="57" customFormat="1" ht="30" customHeight="1" spans="1:18">
      <c r="A57" s="47">
        <v>6</v>
      </c>
      <c r="B57" s="48">
        <v>45809</v>
      </c>
      <c r="C57" s="12">
        <v>0</v>
      </c>
      <c r="D57" s="13">
        <v>0</v>
      </c>
      <c r="E57" s="14">
        <v>0</v>
      </c>
      <c r="F57" s="13">
        <v>0</v>
      </c>
      <c r="G57" s="16">
        <v>0</v>
      </c>
      <c r="H57" s="15">
        <v>0</v>
      </c>
      <c r="I57" s="47">
        <f t="shared" si="29"/>
        <v>0</v>
      </c>
      <c r="J57" s="57">
        <f t="shared" si="30"/>
        <v>0</v>
      </c>
      <c r="K57" s="14">
        <v>3</v>
      </c>
      <c r="L57" s="13">
        <v>98.45</v>
      </c>
      <c r="M57" s="14">
        <v>34</v>
      </c>
      <c r="N57" s="13">
        <v>1093.35</v>
      </c>
      <c r="O57" s="14">
        <v>28</v>
      </c>
      <c r="P57" s="15">
        <v>886.6</v>
      </c>
      <c r="Q57" s="47">
        <f t="shared" si="31"/>
        <v>65</v>
      </c>
      <c r="R57" s="138">
        <f t="shared" si="32"/>
        <v>2078.4</v>
      </c>
    </row>
    <row r="58" customFormat="1" ht="30" customHeight="1" spans="1:18">
      <c r="A58" s="47">
        <v>7</v>
      </c>
      <c r="B58" s="48">
        <v>45839</v>
      </c>
      <c r="C58" s="12">
        <v>0</v>
      </c>
      <c r="D58" s="13">
        <v>0</v>
      </c>
      <c r="E58" s="14">
        <v>0</v>
      </c>
      <c r="F58" s="13">
        <v>0</v>
      </c>
      <c r="G58" s="16">
        <v>0</v>
      </c>
      <c r="H58" s="15">
        <v>0</v>
      </c>
      <c r="I58" s="47">
        <f t="shared" si="29"/>
        <v>0</v>
      </c>
      <c r="J58" s="57">
        <f t="shared" si="30"/>
        <v>0</v>
      </c>
      <c r="K58" s="14">
        <v>0</v>
      </c>
      <c r="L58" s="13">
        <v>0</v>
      </c>
      <c r="M58" s="14">
        <v>2</v>
      </c>
      <c r="N58" s="13">
        <v>65.1</v>
      </c>
      <c r="O58" s="16">
        <v>55</v>
      </c>
      <c r="P58" s="15">
        <v>1764.65</v>
      </c>
      <c r="Q58" s="47">
        <f t="shared" si="31"/>
        <v>57</v>
      </c>
      <c r="R58" s="138">
        <f t="shared" si="32"/>
        <v>1829.75</v>
      </c>
    </row>
    <row r="59" customFormat="1" ht="30" customHeight="1" spans="1:18">
      <c r="A59" s="47">
        <v>8</v>
      </c>
      <c r="B59" s="48">
        <v>45870</v>
      </c>
      <c r="C59" s="12"/>
      <c r="D59" s="13"/>
      <c r="E59" s="14"/>
      <c r="F59" s="13"/>
      <c r="G59" s="16"/>
      <c r="H59" s="15"/>
      <c r="I59" s="47">
        <f t="shared" si="29"/>
        <v>0</v>
      </c>
      <c r="J59" s="57">
        <f t="shared" si="30"/>
        <v>0</v>
      </c>
      <c r="K59" s="14"/>
      <c r="L59" s="13"/>
      <c r="M59" s="14"/>
      <c r="N59" s="13"/>
      <c r="O59" s="16"/>
      <c r="P59" s="15"/>
      <c r="Q59" s="47">
        <f t="shared" si="31"/>
        <v>0</v>
      </c>
      <c r="R59" s="138">
        <f t="shared" si="32"/>
        <v>0</v>
      </c>
    </row>
    <row r="60" customFormat="1" ht="30" customHeight="1" spans="1:18">
      <c r="A60" s="47">
        <v>9</v>
      </c>
      <c r="B60" s="48">
        <v>45901</v>
      </c>
      <c r="C60" s="12"/>
      <c r="D60" s="13"/>
      <c r="E60" s="14"/>
      <c r="F60" s="13"/>
      <c r="G60" s="16"/>
      <c r="H60" s="15"/>
      <c r="I60" s="47">
        <f t="shared" si="29"/>
        <v>0</v>
      </c>
      <c r="J60" s="57">
        <f t="shared" si="30"/>
        <v>0</v>
      </c>
      <c r="K60" s="14"/>
      <c r="L60" s="13"/>
      <c r="M60" s="14"/>
      <c r="N60" s="13"/>
      <c r="O60" s="16"/>
      <c r="P60" s="15"/>
      <c r="Q60" s="47">
        <f t="shared" si="31"/>
        <v>0</v>
      </c>
      <c r="R60" s="138">
        <f t="shared" si="32"/>
        <v>0</v>
      </c>
    </row>
    <row r="61" customFormat="1" ht="30" customHeight="1" spans="1:18">
      <c r="A61" s="47">
        <v>10</v>
      </c>
      <c r="B61" s="48">
        <v>45931</v>
      </c>
      <c r="C61" s="12"/>
      <c r="D61" s="13"/>
      <c r="E61" s="14"/>
      <c r="F61" s="13"/>
      <c r="G61" s="16"/>
      <c r="H61" s="15"/>
      <c r="I61" s="47">
        <f t="shared" si="29"/>
        <v>0</v>
      </c>
      <c r="J61" s="57">
        <f t="shared" si="30"/>
        <v>0</v>
      </c>
      <c r="K61" s="14"/>
      <c r="L61" s="13"/>
      <c r="M61" s="14"/>
      <c r="N61" s="13"/>
      <c r="O61" s="16"/>
      <c r="P61" s="15"/>
      <c r="Q61" s="47">
        <f t="shared" si="31"/>
        <v>0</v>
      </c>
      <c r="R61" s="138">
        <f t="shared" si="32"/>
        <v>0</v>
      </c>
    </row>
    <row r="62" customFormat="1" ht="30" customHeight="1" spans="1:18">
      <c r="A62" s="47">
        <v>11</v>
      </c>
      <c r="B62" s="48">
        <v>45962</v>
      </c>
      <c r="C62" s="12"/>
      <c r="D62" s="13"/>
      <c r="E62" s="14"/>
      <c r="F62" s="13"/>
      <c r="G62" s="16"/>
      <c r="H62" s="15"/>
      <c r="I62" s="47">
        <f t="shared" si="29"/>
        <v>0</v>
      </c>
      <c r="J62" s="57">
        <f t="shared" si="30"/>
        <v>0</v>
      </c>
      <c r="K62" s="14"/>
      <c r="L62" s="13"/>
      <c r="M62" s="14"/>
      <c r="N62" s="13"/>
      <c r="O62" s="16"/>
      <c r="P62" s="15"/>
      <c r="Q62" s="47">
        <f t="shared" si="31"/>
        <v>0</v>
      </c>
      <c r="R62" s="138">
        <f t="shared" si="32"/>
        <v>0</v>
      </c>
    </row>
    <row r="63" customFormat="1" ht="30" customHeight="1" spans="1:18">
      <c r="A63" s="47">
        <v>12</v>
      </c>
      <c r="B63" s="48">
        <v>45992</v>
      </c>
      <c r="C63" s="12"/>
      <c r="D63" s="13"/>
      <c r="E63" s="14"/>
      <c r="F63" s="13"/>
      <c r="G63" s="16"/>
      <c r="H63" s="15"/>
      <c r="I63" s="47">
        <f t="shared" si="29"/>
        <v>0</v>
      </c>
      <c r="J63" s="57">
        <f t="shared" si="30"/>
        <v>0</v>
      </c>
      <c r="K63" s="14"/>
      <c r="L63" s="13"/>
      <c r="M63" s="14"/>
      <c r="N63" s="13"/>
      <c r="O63" s="16"/>
      <c r="P63" s="15"/>
      <c r="Q63" s="47">
        <f t="shared" si="31"/>
        <v>0</v>
      </c>
      <c r="R63" s="138">
        <f t="shared" si="32"/>
        <v>0</v>
      </c>
    </row>
    <row r="64" customFormat="1" ht="30" customHeight="1" spans="1:18">
      <c r="A64" s="20"/>
      <c r="B64" s="50" t="s">
        <v>25</v>
      </c>
      <c r="C64" s="20">
        <f t="shared" ref="C64:R64" si="33">SUM(C52:C63)</f>
        <v>0</v>
      </c>
      <c r="D64" s="22">
        <f t="shared" si="33"/>
        <v>0</v>
      </c>
      <c r="E64" s="23">
        <f t="shared" si="33"/>
        <v>6</v>
      </c>
      <c r="F64" s="22">
        <f t="shared" si="33"/>
        <v>194.6</v>
      </c>
      <c r="G64" s="23">
        <f t="shared" si="33"/>
        <v>0</v>
      </c>
      <c r="H64" s="24">
        <f t="shared" si="33"/>
        <v>0</v>
      </c>
      <c r="I64" s="20">
        <f t="shared" si="33"/>
        <v>6</v>
      </c>
      <c r="J64" s="61">
        <f t="shared" si="33"/>
        <v>194.6</v>
      </c>
      <c r="K64" s="23">
        <f t="shared" si="33"/>
        <v>26</v>
      </c>
      <c r="L64" s="22">
        <f t="shared" si="33"/>
        <v>838.75</v>
      </c>
      <c r="M64" s="22">
        <f t="shared" si="33"/>
        <v>519</v>
      </c>
      <c r="N64" s="22">
        <f t="shared" si="33"/>
        <v>16700.65</v>
      </c>
      <c r="O64" s="23">
        <f t="shared" si="33"/>
        <v>83</v>
      </c>
      <c r="P64" s="24">
        <f t="shared" si="33"/>
        <v>2651.25</v>
      </c>
      <c r="Q64" s="20">
        <f t="shared" si="33"/>
        <v>628</v>
      </c>
      <c r="R64" s="136">
        <f t="shared" si="33"/>
        <v>20190.65</v>
      </c>
    </row>
    <row r="65" customFormat="1" ht="44" customHeight="1" spans="1:18">
      <c r="A65" s="46" t="s">
        <v>209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customFormat="1" ht="30" customHeight="1" spans="1:24">
      <c r="A66" s="2" t="s">
        <v>1</v>
      </c>
      <c r="B66" s="4" t="s">
        <v>2</v>
      </c>
      <c r="C66" s="2" t="s">
        <v>210</v>
      </c>
      <c r="D66" s="4"/>
      <c r="E66" s="4" t="s">
        <v>211</v>
      </c>
      <c r="F66" s="3"/>
      <c r="G66" s="4" t="s">
        <v>212</v>
      </c>
      <c r="H66" s="3"/>
      <c r="I66" s="91" t="s">
        <v>213</v>
      </c>
      <c r="J66" s="92"/>
      <c r="K66" s="2" t="s">
        <v>214</v>
      </c>
      <c r="L66" s="4"/>
      <c r="M66" s="4" t="s">
        <v>215</v>
      </c>
      <c r="N66" s="3"/>
      <c r="O66" s="4" t="s">
        <v>216</v>
      </c>
      <c r="P66" s="3"/>
      <c r="Q66" s="91" t="s">
        <v>217</v>
      </c>
      <c r="R66" s="92"/>
      <c r="S66" s="2" t="s">
        <v>218</v>
      </c>
      <c r="T66" s="4"/>
      <c r="U66" s="4" t="s">
        <v>219</v>
      </c>
      <c r="V66" s="128"/>
      <c r="W66" s="91" t="s">
        <v>220</v>
      </c>
      <c r="X66" s="99"/>
    </row>
    <row r="67" customFormat="1" ht="30" customHeight="1" spans="1:24">
      <c r="A67" s="7"/>
      <c r="B67" s="8"/>
      <c r="C67" s="8" t="s">
        <v>9</v>
      </c>
      <c r="D67" s="8" t="s">
        <v>10</v>
      </c>
      <c r="E67" s="8" t="s">
        <v>9</v>
      </c>
      <c r="F67" s="8" t="s">
        <v>10</v>
      </c>
      <c r="G67" s="8" t="s">
        <v>9</v>
      </c>
      <c r="H67" s="9" t="s">
        <v>10</v>
      </c>
      <c r="I67" s="54" t="s">
        <v>22</v>
      </c>
      <c r="J67" s="65" t="s">
        <v>23</v>
      </c>
      <c r="K67" s="7" t="s">
        <v>9</v>
      </c>
      <c r="L67" s="8" t="s">
        <v>10</v>
      </c>
      <c r="M67" s="8" t="s">
        <v>9</v>
      </c>
      <c r="N67" s="9" t="s">
        <v>10</v>
      </c>
      <c r="O67" s="8" t="s">
        <v>9</v>
      </c>
      <c r="P67" s="9" t="s">
        <v>10</v>
      </c>
      <c r="Q67" s="54" t="s">
        <v>22</v>
      </c>
      <c r="R67" s="55" t="s">
        <v>23</v>
      </c>
      <c r="S67" s="7" t="s">
        <v>9</v>
      </c>
      <c r="T67" s="8" t="s">
        <v>10</v>
      </c>
      <c r="U67" s="8" t="s">
        <v>9</v>
      </c>
      <c r="V67" s="129" t="s">
        <v>10</v>
      </c>
      <c r="W67" s="54" t="s">
        <v>9</v>
      </c>
      <c r="X67" s="65" t="s">
        <v>10</v>
      </c>
    </row>
    <row r="68" ht="30" customHeight="1" spans="1:24">
      <c r="A68" s="47">
        <v>1</v>
      </c>
      <c r="B68" s="48">
        <v>45658</v>
      </c>
      <c r="C68" s="14">
        <v>0</v>
      </c>
      <c r="D68" s="13">
        <v>0</v>
      </c>
      <c r="E68" s="14">
        <v>0</v>
      </c>
      <c r="F68" s="13">
        <v>0</v>
      </c>
      <c r="G68" s="16">
        <v>0</v>
      </c>
      <c r="H68" s="15">
        <v>0</v>
      </c>
      <c r="I68" s="47">
        <f t="shared" ref="I68:I79" si="34">C68+E68+G68</f>
        <v>0</v>
      </c>
      <c r="J68" s="138">
        <f t="shared" ref="J68:J79" si="35">D68+F68+H68</f>
        <v>0</v>
      </c>
      <c r="K68" s="12">
        <v>0</v>
      </c>
      <c r="L68" s="13">
        <v>0</v>
      </c>
      <c r="M68" s="14">
        <v>0</v>
      </c>
      <c r="N68" s="13">
        <v>0</v>
      </c>
      <c r="O68" s="16">
        <v>0</v>
      </c>
      <c r="P68" s="15">
        <v>0</v>
      </c>
      <c r="Q68" s="47">
        <f t="shared" ref="Q68:Q79" si="36">K68+M68+O68</f>
        <v>0</v>
      </c>
      <c r="R68" s="57">
        <f t="shared" ref="R68:R79" si="37">L68+N68+P68</f>
        <v>0</v>
      </c>
      <c r="S68" s="104">
        <v>0</v>
      </c>
      <c r="T68" s="105">
        <v>0</v>
      </c>
      <c r="U68" s="59">
        <v>0</v>
      </c>
      <c r="V68" s="60">
        <v>0</v>
      </c>
      <c r="W68" s="104">
        <f t="shared" ref="W68:W79" si="38">S68+U68</f>
        <v>0</v>
      </c>
      <c r="X68" s="107">
        <f t="shared" ref="X68:X79" si="39">T68+V68</f>
        <v>0</v>
      </c>
    </row>
    <row r="69" ht="30" customHeight="1" spans="1:24">
      <c r="A69" s="47">
        <v>2</v>
      </c>
      <c r="B69" s="48">
        <v>45689</v>
      </c>
      <c r="C69" s="14">
        <v>0</v>
      </c>
      <c r="D69" s="13">
        <v>0</v>
      </c>
      <c r="E69" s="14">
        <v>0</v>
      </c>
      <c r="F69" s="13">
        <v>0</v>
      </c>
      <c r="G69" s="16">
        <v>0</v>
      </c>
      <c r="H69" s="15">
        <v>0</v>
      </c>
      <c r="I69" s="47">
        <f t="shared" si="34"/>
        <v>0</v>
      </c>
      <c r="J69" s="138">
        <f t="shared" si="35"/>
        <v>0</v>
      </c>
      <c r="K69" s="12">
        <v>0</v>
      </c>
      <c r="L69" s="13">
        <v>0</v>
      </c>
      <c r="M69" s="14">
        <v>0</v>
      </c>
      <c r="N69" s="13">
        <v>0</v>
      </c>
      <c r="O69" s="16">
        <v>0</v>
      </c>
      <c r="P69" s="15">
        <v>0</v>
      </c>
      <c r="Q69" s="47">
        <f t="shared" si="36"/>
        <v>0</v>
      </c>
      <c r="R69" s="57">
        <f t="shared" si="37"/>
        <v>0</v>
      </c>
      <c r="S69" s="104">
        <v>0</v>
      </c>
      <c r="T69" s="105">
        <v>0</v>
      </c>
      <c r="U69" s="59">
        <v>0</v>
      </c>
      <c r="V69" s="60">
        <v>0</v>
      </c>
      <c r="W69" s="104">
        <f t="shared" si="38"/>
        <v>0</v>
      </c>
      <c r="X69" s="107">
        <f t="shared" si="39"/>
        <v>0</v>
      </c>
    </row>
    <row r="70" ht="30" customHeight="1" spans="1:24">
      <c r="A70" s="47">
        <v>3</v>
      </c>
      <c r="B70" s="48">
        <v>45717</v>
      </c>
      <c r="C70" s="14">
        <v>0</v>
      </c>
      <c r="D70" s="13">
        <v>0</v>
      </c>
      <c r="E70" s="14">
        <v>0</v>
      </c>
      <c r="F70" s="13">
        <v>0</v>
      </c>
      <c r="G70" s="16">
        <v>0</v>
      </c>
      <c r="H70" s="15">
        <v>0</v>
      </c>
      <c r="I70" s="47">
        <f t="shared" si="34"/>
        <v>0</v>
      </c>
      <c r="J70" s="138">
        <f t="shared" si="35"/>
        <v>0</v>
      </c>
      <c r="K70" s="12">
        <v>0</v>
      </c>
      <c r="L70" s="13">
        <v>0</v>
      </c>
      <c r="M70" s="14">
        <v>0</v>
      </c>
      <c r="N70" s="13">
        <v>0</v>
      </c>
      <c r="O70" s="16">
        <v>0</v>
      </c>
      <c r="P70" s="15">
        <v>0</v>
      </c>
      <c r="Q70" s="47">
        <f t="shared" si="36"/>
        <v>0</v>
      </c>
      <c r="R70" s="57">
        <f t="shared" si="37"/>
        <v>0</v>
      </c>
      <c r="S70" s="104">
        <v>0</v>
      </c>
      <c r="T70" s="105">
        <v>0</v>
      </c>
      <c r="U70" s="59">
        <v>0</v>
      </c>
      <c r="V70" s="60">
        <v>0</v>
      </c>
      <c r="W70" s="104">
        <f t="shared" si="38"/>
        <v>0</v>
      </c>
      <c r="X70" s="107">
        <f t="shared" si="39"/>
        <v>0</v>
      </c>
    </row>
    <row r="71" ht="30" customHeight="1" spans="1:24">
      <c r="A71" s="47">
        <v>4</v>
      </c>
      <c r="B71" s="48">
        <v>45748</v>
      </c>
      <c r="C71" s="14">
        <v>0</v>
      </c>
      <c r="D71" s="13">
        <v>0</v>
      </c>
      <c r="E71" s="14">
        <v>0</v>
      </c>
      <c r="F71" s="13">
        <v>0</v>
      </c>
      <c r="G71" s="16">
        <v>0</v>
      </c>
      <c r="H71" s="15">
        <v>0</v>
      </c>
      <c r="I71" s="47">
        <f t="shared" si="34"/>
        <v>0</v>
      </c>
      <c r="J71" s="138">
        <f t="shared" si="35"/>
        <v>0</v>
      </c>
      <c r="K71" s="12">
        <v>0</v>
      </c>
      <c r="L71" s="13">
        <v>0</v>
      </c>
      <c r="M71" s="14">
        <v>0</v>
      </c>
      <c r="N71" s="13">
        <v>0</v>
      </c>
      <c r="O71" s="16">
        <v>0</v>
      </c>
      <c r="P71" s="15">
        <v>0</v>
      </c>
      <c r="Q71" s="47">
        <f t="shared" si="36"/>
        <v>0</v>
      </c>
      <c r="R71" s="57">
        <f t="shared" si="37"/>
        <v>0</v>
      </c>
      <c r="S71" s="104">
        <v>0</v>
      </c>
      <c r="T71" s="105">
        <v>0</v>
      </c>
      <c r="U71" s="59">
        <v>0</v>
      </c>
      <c r="V71" s="60">
        <v>0</v>
      </c>
      <c r="W71" s="104">
        <f t="shared" si="38"/>
        <v>0</v>
      </c>
      <c r="X71" s="107">
        <f t="shared" si="39"/>
        <v>0</v>
      </c>
    </row>
    <row r="72" ht="30" customHeight="1" spans="1:24">
      <c r="A72" s="47">
        <v>5</v>
      </c>
      <c r="B72" s="48">
        <v>45778</v>
      </c>
      <c r="C72" s="14">
        <v>0</v>
      </c>
      <c r="D72" s="13">
        <v>0</v>
      </c>
      <c r="E72" s="14">
        <v>0</v>
      </c>
      <c r="F72" s="13">
        <v>0</v>
      </c>
      <c r="G72" s="16">
        <v>0</v>
      </c>
      <c r="H72" s="15">
        <v>0</v>
      </c>
      <c r="I72" s="47">
        <f t="shared" si="34"/>
        <v>0</v>
      </c>
      <c r="J72" s="138">
        <f t="shared" si="35"/>
        <v>0</v>
      </c>
      <c r="K72" s="12">
        <v>0</v>
      </c>
      <c r="L72" s="13">
        <v>0</v>
      </c>
      <c r="M72" s="14">
        <v>0</v>
      </c>
      <c r="N72" s="13">
        <v>0</v>
      </c>
      <c r="O72" s="16">
        <v>0</v>
      </c>
      <c r="P72" s="15">
        <v>0</v>
      </c>
      <c r="Q72" s="47">
        <f t="shared" si="36"/>
        <v>0</v>
      </c>
      <c r="R72" s="57">
        <f t="shared" si="37"/>
        <v>0</v>
      </c>
      <c r="S72" s="104">
        <v>0</v>
      </c>
      <c r="T72" s="105">
        <v>0</v>
      </c>
      <c r="U72" s="59">
        <v>0</v>
      </c>
      <c r="V72" s="60">
        <v>0</v>
      </c>
      <c r="W72" s="104">
        <f t="shared" si="38"/>
        <v>0</v>
      </c>
      <c r="X72" s="107">
        <f t="shared" si="39"/>
        <v>0</v>
      </c>
    </row>
    <row r="73" ht="30" customHeight="1" spans="1:24">
      <c r="A73" s="47">
        <v>6</v>
      </c>
      <c r="B73" s="48">
        <v>45809</v>
      </c>
      <c r="C73" s="14">
        <v>0</v>
      </c>
      <c r="D73" s="13">
        <v>0</v>
      </c>
      <c r="E73" s="14">
        <v>0</v>
      </c>
      <c r="F73" s="13">
        <v>0</v>
      </c>
      <c r="G73" s="16">
        <v>0</v>
      </c>
      <c r="H73" s="15">
        <v>0</v>
      </c>
      <c r="I73" s="47">
        <f t="shared" si="34"/>
        <v>0</v>
      </c>
      <c r="J73" s="138">
        <f t="shared" si="35"/>
        <v>0</v>
      </c>
      <c r="K73" s="12">
        <v>0</v>
      </c>
      <c r="L73" s="13">
        <v>0</v>
      </c>
      <c r="M73" s="14">
        <v>0</v>
      </c>
      <c r="N73" s="13">
        <v>0</v>
      </c>
      <c r="O73" s="16">
        <v>0</v>
      </c>
      <c r="P73" s="15">
        <v>0</v>
      </c>
      <c r="Q73" s="47">
        <f t="shared" si="36"/>
        <v>0</v>
      </c>
      <c r="R73" s="57">
        <f t="shared" si="37"/>
        <v>0</v>
      </c>
      <c r="S73" s="104">
        <v>0</v>
      </c>
      <c r="T73" s="105">
        <v>0</v>
      </c>
      <c r="U73" s="59">
        <v>0</v>
      </c>
      <c r="V73" s="60">
        <v>0</v>
      </c>
      <c r="W73" s="104">
        <f t="shared" si="38"/>
        <v>0</v>
      </c>
      <c r="X73" s="107">
        <f t="shared" si="39"/>
        <v>0</v>
      </c>
    </row>
    <row r="74" ht="30" customHeight="1" spans="1:24">
      <c r="A74" s="47">
        <v>7</v>
      </c>
      <c r="B74" s="48">
        <v>45839</v>
      </c>
      <c r="C74" s="14">
        <v>0</v>
      </c>
      <c r="D74" s="13">
        <v>0</v>
      </c>
      <c r="E74" s="14">
        <v>0</v>
      </c>
      <c r="F74" s="13">
        <v>0</v>
      </c>
      <c r="G74" s="16">
        <v>0</v>
      </c>
      <c r="H74" s="15">
        <v>0</v>
      </c>
      <c r="I74" s="47">
        <f t="shared" si="34"/>
        <v>0</v>
      </c>
      <c r="J74" s="138">
        <f t="shared" si="35"/>
        <v>0</v>
      </c>
      <c r="K74" s="12">
        <v>0</v>
      </c>
      <c r="L74" s="13">
        <v>0</v>
      </c>
      <c r="M74" s="14">
        <v>0</v>
      </c>
      <c r="N74" s="13">
        <v>0</v>
      </c>
      <c r="O74" s="16">
        <v>9</v>
      </c>
      <c r="P74" s="15">
        <v>282.7</v>
      </c>
      <c r="Q74" s="47">
        <f t="shared" si="36"/>
        <v>9</v>
      </c>
      <c r="R74" s="57">
        <f t="shared" si="37"/>
        <v>282.7</v>
      </c>
      <c r="S74" s="134">
        <v>0</v>
      </c>
      <c r="T74" s="135">
        <v>0</v>
      </c>
      <c r="U74" s="59">
        <v>0</v>
      </c>
      <c r="V74" s="60">
        <v>0</v>
      </c>
      <c r="W74" s="104">
        <f t="shared" si="38"/>
        <v>0</v>
      </c>
      <c r="X74" s="107">
        <f t="shared" si="39"/>
        <v>0</v>
      </c>
    </row>
    <row r="75" ht="30" customHeight="1" spans="1:24">
      <c r="A75" s="47">
        <v>8</v>
      </c>
      <c r="B75" s="48">
        <v>45870</v>
      </c>
      <c r="C75" s="14"/>
      <c r="D75" s="13"/>
      <c r="E75" s="14"/>
      <c r="F75" s="13"/>
      <c r="G75" s="16"/>
      <c r="H75" s="15"/>
      <c r="I75" s="47">
        <f t="shared" si="34"/>
        <v>0</v>
      </c>
      <c r="J75" s="138">
        <f t="shared" si="35"/>
        <v>0</v>
      </c>
      <c r="K75" s="12"/>
      <c r="L75" s="13"/>
      <c r="M75" s="14"/>
      <c r="N75" s="13"/>
      <c r="O75" s="16"/>
      <c r="P75" s="15"/>
      <c r="Q75" s="47">
        <f t="shared" si="36"/>
        <v>0</v>
      </c>
      <c r="R75" s="57">
        <f t="shared" si="37"/>
        <v>0</v>
      </c>
      <c r="S75" s="134"/>
      <c r="T75" s="135"/>
      <c r="U75" s="59"/>
      <c r="V75" s="60"/>
      <c r="W75" s="104">
        <f t="shared" si="38"/>
        <v>0</v>
      </c>
      <c r="X75" s="107">
        <f t="shared" si="39"/>
        <v>0</v>
      </c>
    </row>
    <row r="76" ht="30" customHeight="1" spans="1:24">
      <c r="A76" s="47">
        <v>9</v>
      </c>
      <c r="B76" s="48">
        <v>45901</v>
      </c>
      <c r="C76" s="14"/>
      <c r="D76" s="13"/>
      <c r="E76" s="14"/>
      <c r="F76" s="13"/>
      <c r="G76" s="16"/>
      <c r="H76" s="15"/>
      <c r="I76" s="47">
        <f t="shared" si="34"/>
        <v>0</v>
      </c>
      <c r="J76" s="138">
        <f t="shared" si="35"/>
        <v>0</v>
      </c>
      <c r="K76" s="12"/>
      <c r="L76" s="13"/>
      <c r="M76" s="14"/>
      <c r="N76" s="13"/>
      <c r="O76" s="16"/>
      <c r="P76" s="15"/>
      <c r="Q76" s="47">
        <f t="shared" si="36"/>
        <v>0</v>
      </c>
      <c r="R76" s="57">
        <f t="shared" si="37"/>
        <v>0</v>
      </c>
      <c r="S76" s="134"/>
      <c r="T76" s="135"/>
      <c r="U76" s="59"/>
      <c r="V76" s="60"/>
      <c r="W76" s="104">
        <f t="shared" si="38"/>
        <v>0</v>
      </c>
      <c r="X76" s="107">
        <f t="shared" si="39"/>
        <v>0</v>
      </c>
    </row>
    <row r="77" ht="30" customHeight="1" spans="1:24">
      <c r="A77" s="47">
        <v>10</v>
      </c>
      <c r="B77" s="48">
        <v>45931</v>
      </c>
      <c r="C77" s="14"/>
      <c r="D77" s="13"/>
      <c r="E77" s="14"/>
      <c r="F77" s="13"/>
      <c r="G77" s="16"/>
      <c r="H77" s="15"/>
      <c r="I77" s="47">
        <f t="shared" si="34"/>
        <v>0</v>
      </c>
      <c r="J77" s="138">
        <f t="shared" si="35"/>
        <v>0</v>
      </c>
      <c r="K77" s="12"/>
      <c r="L77" s="13"/>
      <c r="M77" s="14"/>
      <c r="N77" s="13"/>
      <c r="O77" s="16"/>
      <c r="P77" s="15"/>
      <c r="Q77" s="47">
        <f t="shared" si="36"/>
        <v>0</v>
      </c>
      <c r="R77" s="57">
        <f t="shared" si="37"/>
        <v>0</v>
      </c>
      <c r="S77" s="134"/>
      <c r="T77" s="135"/>
      <c r="U77" s="59"/>
      <c r="V77" s="60"/>
      <c r="W77" s="104">
        <f t="shared" si="38"/>
        <v>0</v>
      </c>
      <c r="X77" s="107">
        <f t="shared" si="39"/>
        <v>0</v>
      </c>
    </row>
    <row r="78" ht="30" customHeight="1" spans="1:24">
      <c r="A78" s="47">
        <v>11</v>
      </c>
      <c r="B78" s="48">
        <v>45962</v>
      </c>
      <c r="C78" s="14"/>
      <c r="D78" s="13"/>
      <c r="E78" s="14"/>
      <c r="F78" s="13"/>
      <c r="G78" s="16"/>
      <c r="H78" s="15"/>
      <c r="I78" s="47">
        <f t="shared" si="34"/>
        <v>0</v>
      </c>
      <c r="J78" s="138">
        <f t="shared" si="35"/>
        <v>0</v>
      </c>
      <c r="K78" s="12"/>
      <c r="L78" s="13"/>
      <c r="M78" s="14"/>
      <c r="N78" s="13"/>
      <c r="O78" s="16"/>
      <c r="P78" s="15"/>
      <c r="Q78" s="47">
        <f t="shared" si="36"/>
        <v>0</v>
      </c>
      <c r="R78" s="57">
        <f t="shared" si="37"/>
        <v>0</v>
      </c>
      <c r="S78" s="134"/>
      <c r="T78" s="135"/>
      <c r="U78" s="59"/>
      <c r="V78" s="60"/>
      <c r="W78" s="104">
        <f t="shared" si="38"/>
        <v>0</v>
      </c>
      <c r="X78" s="107">
        <f t="shared" si="39"/>
        <v>0</v>
      </c>
    </row>
    <row r="79" ht="30" customHeight="1" spans="1:24">
      <c r="A79" s="47">
        <v>12</v>
      </c>
      <c r="B79" s="48">
        <v>45992</v>
      </c>
      <c r="C79" s="14"/>
      <c r="D79" s="13"/>
      <c r="E79" s="14"/>
      <c r="F79" s="13"/>
      <c r="G79" s="16"/>
      <c r="H79" s="15"/>
      <c r="I79" s="47">
        <f t="shared" si="34"/>
        <v>0</v>
      </c>
      <c r="J79" s="138">
        <f t="shared" si="35"/>
        <v>0</v>
      </c>
      <c r="K79" s="12"/>
      <c r="L79" s="13"/>
      <c r="M79" s="14"/>
      <c r="N79" s="13"/>
      <c r="O79" s="16"/>
      <c r="P79" s="15"/>
      <c r="Q79" s="47">
        <f t="shared" si="36"/>
        <v>0</v>
      </c>
      <c r="R79" s="57">
        <f t="shared" si="37"/>
        <v>0</v>
      </c>
      <c r="S79" s="134"/>
      <c r="T79" s="135"/>
      <c r="U79" s="59"/>
      <c r="V79" s="60"/>
      <c r="W79" s="104">
        <f t="shared" si="38"/>
        <v>0</v>
      </c>
      <c r="X79" s="107">
        <f t="shared" si="39"/>
        <v>0</v>
      </c>
    </row>
    <row r="80" ht="30" customHeight="1" spans="1:24">
      <c r="A80" s="20"/>
      <c r="B80" s="50" t="s">
        <v>25</v>
      </c>
      <c r="C80" s="23">
        <f t="shared" ref="C80:X80" si="40">SUM(C68:C79)</f>
        <v>0</v>
      </c>
      <c r="D80" s="22">
        <f t="shared" si="40"/>
        <v>0</v>
      </c>
      <c r="E80" s="22">
        <f t="shared" si="40"/>
        <v>0</v>
      </c>
      <c r="F80" s="22">
        <f t="shared" si="40"/>
        <v>0</v>
      </c>
      <c r="G80" s="23">
        <f t="shared" si="40"/>
        <v>0</v>
      </c>
      <c r="H80" s="24">
        <f t="shared" si="40"/>
        <v>0</v>
      </c>
      <c r="I80" s="20">
        <f t="shared" si="40"/>
        <v>0</v>
      </c>
      <c r="J80" s="136">
        <f t="shared" si="40"/>
        <v>0</v>
      </c>
      <c r="K80" s="20">
        <f t="shared" si="40"/>
        <v>0</v>
      </c>
      <c r="L80" s="22">
        <f t="shared" si="40"/>
        <v>0</v>
      </c>
      <c r="M80" s="23">
        <f t="shared" si="40"/>
        <v>0</v>
      </c>
      <c r="N80" s="22">
        <f t="shared" si="40"/>
        <v>0</v>
      </c>
      <c r="O80" s="23">
        <f t="shared" si="40"/>
        <v>9</v>
      </c>
      <c r="P80" s="24">
        <f t="shared" si="40"/>
        <v>282.7</v>
      </c>
      <c r="Q80" s="20">
        <f t="shared" si="40"/>
        <v>9</v>
      </c>
      <c r="R80" s="61">
        <f t="shared" si="40"/>
        <v>282.7</v>
      </c>
      <c r="S80" s="137">
        <f t="shared" si="40"/>
        <v>0</v>
      </c>
      <c r="T80" s="22">
        <f t="shared" si="40"/>
        <v>0</v>
      </c>
      <c r="U80" s="23">
        <f t="shared" si="40"/>
        <v>0</v>
      </c>
      <c r="V80" s="24">
        <f t="shared" si="40"/>
        <v>0</v>
      </c>
      <c r="W80" s="20">
        <f t="shared" si="40"/>
        <v>0</v>
      </c>
      <c r="X80" s="112">
        <f t="shared" si="40"/>
        <v>0</v>
      </c>
    </row>
    <row r="81" ht="44" customHeight="1" spans="1:18">
      <c r="A81" s="46" t="s">
        <v>221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ht="30" customHeight="1" spans="1:18">
      <c r="A82" s="2" t="s">
        <v>1</v>
      </c>
      <c r="B82" s="4" t="s">
        <v>2</v>
      </c>
      <c r="C82" s="2" t="s">
        <v>222</v>
      </c>
      <c r="D82" s="4"/>
      <c r="E82" s="4" t="s">
        <v>223</v>
      </c>
      <c r="F82" s="3"/>
      <c r="G82" s="4" t="s">
        <v>224</v>
      </c>
      <c r="H82" s="3"/>
      <c r="I82" s="91" t="s">
        <v>225</v>
      </c>
      <c r="J82" s="92"/>
      <c r="K82" s="2" t="s">
        <v>226</v>
      </c>
      <c r="L82" s="4"/>
      <c r="M82" s="4" t="s">
        <v>227</v>
      </c>
      <c r="N82" s="3"/>
      <c r="O82" s="4" t="s">
        <v>228</v>
      </c>
      <c r="P82" s="3"/>
      <c r="Q82" s="91" t="s">
        <v>229</v>
      </c>
      <c r="R82" s="92"/>
    </row>
    <row r="83" ht="30" customHeight="1" spans="1:18">
      <c r="A83" s="7"/>
      <c r="B83" s="8"/>
      <c r="C83" s="8" t="s">
        <v>9</v>
      </c>
      <c r="D83" s="8" t="s">
        <v>10</v>
      </c>
      <c r="E83" s="8" t="s">
        <v>9</v>
      </c>
      <c r="F83" s="8" t="s">
        <v>10</v>
      </c>
      <c r="G83" s="8" t="s">
        <v>9</v>
      </c>
      <c r="H83" s="9" t="s">
        <v>10</v>
      </c>
      <c r="I83" s="54" t="s">
        <v>22</v>
      </c>
      <c r="J83" s="65" t="s">
        <v>23</v>
      </c>
      <c r="K83" s="7" t="s">
        <v>9</v>
      </c>
      <c r="L83" s="8" t="s">
        <v>10</v>
      </c>
      <c r="M83" s="8" t="s">
        <v>9</v>
      </c>
      <c r="N83" s="9" t="s">
        <v>10</v>
      </c>
      <c r="O83" s="8" t="s">
        <v>9</v>
      </c>
      <c r="P83" s="9" t="s">
        <v>10</v>
      </c>
      <c r="Q83" s="54" t="s">
        <v>22</v>
      </c>
      <c r="R83" s="55" t="s">
        <v>23</v>
      </c>
    </row>
    <row r="84" ht="30" customHeight="1" spans="1:18">
      <c r="A84" s="47">
        <v>1</v>
      </c>
      <c r="B84" s="48">
        <v>45658</v>
      </c>
      <c r="C84" s="14">
        <v>0</v>
      </c>
      <c r="D84" s="13">
        <v>0</v>
      </c>
      <c r="E84" s="14">
        <v>0</v>
      </c>
      <c r="F84" s="13">
        <v>0</v>
      </c>
      <c r="G84" s="16">
        <v>0</v>
      </c>
      <c r="H84" s="15">
        <v>0</v>
      </c>
      <c r="I84" s="47">
        <f t="shared" ref="I84:I95" si="41">C84+E84+G84</f>
        <v>0</v>
      </c>
      <c r="J84" s="138">
        <f t="shared" ref="J84:J95" si="42">D84+F84+H84</f>
        <v>0</v>
      </c>
      <c r="K84" s="12">
        <v>0</v>
      </c>
      <c r="L84" s="13">
        <v>0</v>
      </c>
      <c r="M84" s="14">
        <v>0</v>
      </c>
      <c r="N84" s="13">
        <v>0</v>
      </c>
      <c r="O84" s="16">
        <v>0</v>
      </c>
      <c r="P84" s="15">
        <v>0</v>
      </c>
      <c r="Q84" s="47">
        <f t="shared" ref="Q84:Q95" si="43">K84+M84+O84</f>
        <v>0</v>
      </c>
      <c r="R84" s="57">
        <f t="shared" ref="R84:R95" si="44">L84+N84+P84</f>
        <v>0</v>
      </c>
    </row>
    <row r="85" ht="30" customHeight="1" spans="1:18">
      <c r="A85" s="47">
        <v>2</v>
      </c>
      <c r="B85" s="48">
        <v>45689</v>
      </c>
      <c r="C85" s="14">
        <v>0</v>
      </c>
      <c r="D85" s="13">
        <v>0</v>
      </c>
      <c r="E85" s="14">
        <v>0</v>
      </c>
      <c r="F85" s="13">
        <v>0</v>
      </c>
      <c r="G85" s="16">
        <v>0</v>
      </c>
      <c r="H85" s="15">
        <v>0</v>
      </c>
      <c r="I85" s="47">
        <f t="shared" si="41"/>
        <v>0</v>
      </c>
      <c r="J85" s="138">
        <f t="shared" si="42"/>
        <v>0</v>
      </c>
      <c r="K85" s="12">
        <v>0</v>
      </c>
      <c r="L85" s="13">
        <v>0</v>
      </c>
      <c r="M85" s="14">
        <v>0</v>
      </c>
      <c r="N85" s="13">
        <v>0</v>
      </c>
      <c r="O85" s="16">
        <v>0</v>
      </c>
      <c r="P85" s="15">
        <v>0</v>
      </c>
      <c r="Q85" s="47">
        <f t="shared" si="43"/>
        <v>0</v>
      </c>
      <c r="R85" s="57">
        <f t="shared" si="44"/>
        <v>0</v>
      </c>
    </row>
    <row r="86" ht="30" customHeight="1" spans="1:18">
      <c r="A86" s="47">
        <v>3</v>
      </c>
      <c r="B86" s="48">
        <v>45717</v>
      </c>
      <c r="C86" s="14">
        <v>0</v>
      </c>
      <c r="D86" s="13">
        <v>0</v>
      </c>
      <c r="E86" s="14">
        <v>0</v>
      </c>
      <c r="F86" s="13">
        <v>0</v>
      </c>
      <c r="G86" s="16">
        <v>0</v>
      </c>
      <c r="H86" s="15">
        <v>0</v>
      </c>
      <c r="I86" s="47">
        <f t="shared" si="41"/>
        <v>0</v>
      </c>
      <c r="J86" s="138">
        <f t="shared" si="42"/>
        <v>0</v>
      </c>
      <c r="K86" s="12">
        <v>0</v>
      </c>
      <c r="L86" s="13">
        <v>0</v>
      </c>
      <c r="M86" s="14">
        <v>0</v>
      </c>
      <c r="N86" s="13">
        <v>0</v>
      </c>
      <c r="O86" s="16">
        <v>0</v>
      </c>
      <c r="P86" s="15">
        <v>0</v>
      </c>
      <c r="Q86" s="47">
        <f t="shared" si="43"/>
        <v>0</v>
      </c>
      <c r="R86" s="57">
        <f t="shared" si="44"/>
        <v>0</v>
      </c>
    </row>
    <row r="87" ht="30" customHeight="1" spans="1:18">
      <c r="A87" s="47">
        <v>4</v>
      </c>
      <c r="B87" s="48">
        <v>45748</v>
      </c>
      <c r="C87" s="14">
        <v>0</v>
      </c>
      <c r="D87" s="13">
        <v>0</v>
      </c>
      <c r="E87" s="14">
        <v>0</v>
      </c>
      <c r="F87" s="13">
        <v>0</v>
      </c>
      <c r="G87" s="16">
        <v>0</v>
      </c>
      <c r="H87" s="15">
        <v>0</v>
      </c>
      <c r="I87" s="47">
        <f t="shared" si="41"/>
        <v>0</v>
      </c>
      <c r="J87" s="138">
        <f t="shared" si="42"/>
        <v>0</v>
      </c>
      <c r="K87" s="12">
        <v>0</v>
      </c>
      <c r="L87" s="13">
        <v>0</v>
      </c>
      <c r="M87" s="14">
        <v>0</v>
      </c>
      <c r="N87" s="13">
        <v>0</v>
      </c>
      <c r="O87" s="16">
        <v>0</v>
      </c>
      <c r="P87" s="15">
        <v>0</v>
      </c>
      <c r="Q87" s="47">
        <f t="shared" si="43"/>
        <v>0</v>
      </c>
      <c r="R87" s="57">
        <f t="shared" si="44"/>
        <v>0</v>
      </c>
    </row>
    <row r="88" ht="30" customHeight="1" spans="1:18">
      <c r="A88" s="47">
        <v>5</v>
      </c>
      <c r="B88" s="48">
        <v>45778</v>
      </c>
      <c r="C88" s="14">
        <v>0</v>
      </c>
      <c r="D88" s="13">
        <v>0</v>
      </c>
      <c r="E88" s="14">
        <v>0</v>
      </c>
      <c r="F88" s="13">
        <v>0</v>
      </c>
      <c r="G88" s="16">
        <v>0</v>
      </c>
      <c r="H88" s="15">
        <v>0</v>
      </c>
      <c r="I88" s="47">
        <f t="shared" si="41"/>
        <v>0</v>
      </c>
      <c r="J88" s="138">
        <f t="shared" si="42"/>
        <v>0</v>
      </c>
      <c r="K88" s="12">
        <v>0</v>
      </c>
      <c r="L88" s="13">
        <v>0</v>
      </c>
      <c r="M88" s="14">
        <v>0</v>
      </c>
      <c r="N88" s="13">
        <v>0</v>
      </c>
      <c r="O88" s="16">
        <v>0</v>
      </c>
      <c r="P88" s="15">
        <v>0</v>
      </c>
      <c r="Q88" s="47">
        <f t="shared" si="43"/>
        <v>0</v>
      </c>
      <c r="R88" s="57">
        <f t="shared" si="44"/>
        <v>0</v>
      </c>
    </row>
    <row r="89" ht="30" customHeight="1" spans="1:18">
      <c r="A89" s="47">
        <v>6</v>
      </c>
      <c r="B89" s="48">
        <v>45809</v>
      </c>
      <c r="C89" s="14">
        <v>0</v>
      </c>
      <c r="D89" s="13">
        <v>0</v>
      </c>
      <c r="E89" s="14">
        <v>0</v>
      </c>
      <c r="F89" s="13">
        <v>0</v>
      </c>
      <c r="G89" s="16">
        <v>0</v>
      </c>
      <c r="H89" s="15">
        <v>0</v>
      </c>
      <c r="I89" s="47">
        <f t="shared" si="41"/>
        <v>0</v>
      </c>
      <c r="J89" s="138">
        <f t="shared" si="42"/>
        <v>0</v>
      </c>
      <c r="K89" s="12">
        <v>0</v>
      </c>
      <c r="L89" s="13">
        <v>0</v>
      </c>
      <c r="M89" s="14">
        <v>0</v>
      </c>
      <c r="N89" s="13">
        <v>0</v>
      </c>
      <c r="O89" s="16">
        <v>0</v>
      </c>
      <c r="P89" s="15">
        <v>0</v>
      </c>
      <c r="Q89" s="47">
        <f t="shared" si="43"/>
        <v>0</v>
      </c>
      <c r="R89" s="57">
        <f t="shared" si="44"/>
        <v>0</v>
      </c>
    </row>
    <row r="90" ht="30" customHeight="1" spans="1:18">
      <c r="A90" s="47">
        <v>7</v>
      </c>
      <c r="B90" s="48">
        <v>45839</v>
      </c>
      <c r="C90" s="14">
        <v>0</v>
      </c>
      <c r="D90" s="13">
        <v>0</v>
      </c>
      <c r="E90" s="14">
        <v>0</v>
      </c>
      <c r="F90" s="13">
        <v>0</v>
      </c>
      <c r="G90" s="16">
        <v>0</v>
      </c>
      <c r="H90" s="15">
        <v>0</v>
      </c>
      <c r="I90" s="47">
        <f t="shared" si="41"/>
        <v>0</v>
      </c>
      <c r="J90" s="138">
        <f t="shared" si="42"/>
        <v>0</v>
      </c>
      <c r="K90" s="12">
        <v>0</v>
      </c>
      <c r="L90" s="13">
        <v>0</v>
      </c>
      <c r="M90" s="14">
        <v>6</v>
      </c>
      <c r="N90" s="13">
        <v>188.5</v>
      </c>
      <c r="O90" s="16">
        <v>55</v>
      </c>
      <c r="P90" s="15">
        <v>1729.5</v>
      </c>
      <c r="Q90" s="47">
        <f t="shared" si="43"/>
        <v>61</v>
      </c>
      <c r="R90" s="57">
        <f t="shared" si="44"/>
        <v>1918</v>
      </c>
    </row>
    <row r="91" ht="30" customHeight="1" spans="1:18">
      <c r="A91" s="47">
        <v>8</v>
      </c>
      <c r="B91" s="48">
        <v>45870</v>
      </c>
      <c r="C91" s="14"/>
      <c r="D91" s="13"/>
      <c r="E91" s="14"/>
      <c r="F91" s="13"/>
      <c r="G91" s="16"/>
      <c r="H91" s="15"/>
      <c r="I91" s="47">
        <f t="shared" si="41"/>
        <v>0</v>
      </c>
      <c r="J91" s="138">
        <f t="shared" si="42"/>
        <v>0</v>
      </c>
      <c r="K91" s="12"/>
      <c r="L91" s="13"/>
      <c r="M91" s="14"/>
      <c r="N91" s="13"/>
      <c r="O91" s="16"/>
      <c r="P91" s="15"/>
      <c r="Q91" s="47">
        <f t="shared" si="43"/>
        <v>0</v>
      </c>
      <c r="R91" s="57">
        <f t="shared" si="44"/>
        <v>0</v>
      </c>
    </row>
    <row r="92" ht="30" customHeight="1" spans="1:18">
      <c r="A92" s="47">
        <v>9</v>
      </c>
      <c r="B92" s="48">
        <v>45901</v>
      </c>
      <c r="C92" s="14"/>
      <c r="D92" s="13"/>
      <c r="E92" s="14"/>
      <c r="F92" s="13"/>
      <c r="G92" s="16"/>
      <c r="H92" s="15"/>
      <c r="I92" s="47">
        <f t="shared" si="41"/>
        <v>0</v>
      </c>
      <c r="J92" s="138">
        <f t="shared" si="42"/>
        <v>0</v>
      </c>
      <c r="K92" s="12"/>
      <c r="L92" s="13"/>
      <c r="M92" s="14"/>
      <c r="N92" s="13"/>
      <c r="O92" s="16"/>
      <c r="P92" s="15"/>
      <c r="Q92" s="47">
        <f t="shared" si="43"/>
        <v>0</v>
      </c>
      <c r="R92" s="57">
        <f t="shared" si="44"/>
        <v>0</v>
      </c>
    </row>
    <row r="93" ht="30" customHeight="1" spans="1:18">
      <c r="A93" s="47">
        <v>10</v>
      </c>
      <c r="B93" s="48">
        <v>45931</v>
      </c>
      <c r="C93" s="14"/>
      <c r="D93" s="13"/>
      <c r="E93" s="14"/>
      <c r="F93" s="13"/>
      <c r="G93" s="16"/>
      <c r="H93" s="15"/>
      <c r="I93" s="47">
        <f t="shared" si="41"/>
        <v>0</v>
      </c>
      <c r="J93" s="138">
        <f t="shared" si="42"/>
        <v>0</v>
      </c>
      <c r="K93" s="12"/>
      <c r="L93" s="13"/>
      <c r="M93" s="14"/>
      <c r="N93" s="13"/>
      <c r="O93" s="16"/>
      <c r="P93" s="15"/>
      <c r="Q93" s="47">
        <f t="shared" si="43"/>
        <v>0</v>
      </c>
      <c r="R93" s="57">
        <f t="shared" si="44"/>
        <v>0</v>
      </c>
    </row>
    <row r="94" ht="30" customHeight="1" spans="1:18">
      <c r="A94" s="47">
        <v>11</v>
      </c>
      <c r="B94" s="48">
        <v>45962</v>
      </c>
      <c r="C94" s="14"/>
      <c r="D94" s="13"/>
      <c r="E94" s="14"/>
      <c r="F94" s="13"/>
      <c r="G94" s="16"/>
      <c r="H94" s="15"/>
      <c r="I94" s="47">
        <f t="shared" si="41"/>
        <v>0</v>
      </c>
      <c r="J94" s="138">
        <f t="shared" si="42"/>
        <v>0</v>
      </c>
      <c r="K94" s="12"/>
      <c r="L94" s="13"/>
      <c r="M94" s="14"/>
      <c r="N94" s="13"/>
      <c r="O94" s="16"/>
      <c r="P94" s="15"/>
      <c r="Q94" s="47">
        <f t="shared" si="43"/>
        <v>0</v>
      </c>
      <c r="R94" s="57">
        <f t="shared" si="44"/>
        <v>0</v>
      </c>
    </row>
    <row r="95" ht="30" customHeight="1" spans="1:18">
      <c r="A95" s="47">
        <v>12</v>
      </c>
      <c r="B95" s="48">
        <v>45992</v>
      </c>
      <c r="C95" s="14"/>
      <c r="D95" s="13"/>
      <c r="E95" s="14"/>
      <c r="F95" s="13"/>
      <c r="G95" s="16"/>
      <c r="H95" s="15"/>
      <c r="I95" s="47">
        <f t="shared" si="41"/>
        <v>0</v>
      </c>
      <c r="J95" s="138">
        <f t="shared" si="42"/>
        <v>0</v>
      </c>
      <c r="K95" s="12"/>
      <c r="L95" s="13"/>
      <c r="M95" s="14"/>
      <c r="N95" s="13"/>
      <c r="O95" s="16"/>
      <c r="P95" s="15"/>
      <c r="Q95" s="47">
        <f t="shared" si="43"/>
        <v>0</v>
      </c>
      <c r="R95" s="57">
        <f t="shared" si="44"/>
        <v>0</v>
      </c>
    </row>
    <row r="96" ht="30" customHeight="1" spans="1:18">
      <c r="A96" s="20"/>
      <c r="B96" s="50" t="s">
        <v>25</v>
      </c>
      <c r="C96" s="23">
        <f t="shared" ref="C96:R96" si="45">SUM(C84:C95)</f>
        <v>0</v>
      </c>
      <c r="D96" s="22">
        <f t="shared" si="45"/>
        <v>0</v>
      </c>
      <c r="E96" s="22">
        <f t="shared" si="45"/>
        <v>0</v>
      </c>
      <c r="F96" s="22">
        <f t="shared" si="45"/>
        <v>0</v>
      </c>
      <c r="G96" s="23">
        <f t="shared" si="45"/>
        <v>0</v>
      </c>
      <c r="H96" s="24">
        <f t="shared" si="45"/>
        <v>0</v>
      </c>
      <c r="I96" s="20">
        <f t="shared" si="45"/>
        <v>0</v>
      </c>
      <c r="J96" s="136">
        <f t="shared" si="45"/>
        <v>0</v>
      </c>
      <c r="K96" s="20">
        <f t="shared" si="45"/>
        <v>0</v>
      </c>
      <c r="L96" s="22">
        <f t="shared" si="45"/>
        <v>0</v>
      </c>
      <c r="M96" s="23">
        <f t="shared" si="45"/>
        <v>6</v>
      </c>
      <c r="N96" s="22">
        <f t="shared" si="45"/>
        <v>188.5</v>
      </c>
      <c r="O96" s="23">
        <f t="shared" si="45"/>
        <v>55</v>
      </c>
      <c r="P96" s="24">
        <f t="shared" si="45"/>
        <v>1729.5</v>
      </c>
      <c r="Q96" s="20">
        <f t="shared" si="45"/>
        <v>61</v>
      </c>
      <c r="R96" s="61">
        <f t="shared" si="45"/>
        <v>1918</v>
      </c>
    </row>
    <row r="97" ht="46" customHeight="1" spans="1:18">
      <c r="A97" s="46" t="s">
        <v>230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</row>
    <row r="98" ht="30" customHeight="1" spans="1:18">
      <c r="A98" s="2" t="s">
        <v>1</v>
      </c>
      <c r="B98" s="4" t="s">
        <v>2</v>
      </c>
      <c r="C98" s="2" t="s">
        <v>231</v>
      </c>
      <c r="D98" s="4"/>
      <c r="E98" s="4" t="s">
        <v>232</v>
      </c>
      <c r="F98" s="3"/>
      <c r="G98" s="4" t="s">
        <v>233</v>
      </c>
      <c r="H98" s="3"/>
      <c r="I98" s="91" t="s">
        <v>234</v>
      </c>
      <c r="J98" s="99"/>
      <c r="K98" s="2" t="s">
        <v>235</v>
      </c>
      <c r="L98" s="4"/>
      <c r="M98" s="4" t="s">
        <v>236</v>
      </c>
      <c r="N98" s="3"/>
      <c r="O98" s="4" t="s">
        <v>237</v>
      </c>
      <c r="P98" s="3"/>
      <c r="Q98" s="91" t="s">
        <v>238</v>
      </c>
      <c r="R98" s="92"/>
    </row>
    <row r="99" ht="30" customHeight="1" spans="1:18">
      <c r="A99" s="7"/>
      <c r="B99" s="8"/>
      <c r="C99" s="7" t="s">
        <v>9</v>
      </c>
      <c r="D99" s="8" t="s">
        <v>10</v>
      </c>
      <c r="E99" s="8" t="s">
        <v>9</v>
      </c>
      <c r="F99" s="9" t="s">
        <v>10</v>
      </c>
      <c r="G99" s="8" t="s">
        <v>9</v>
      </c>
      <c r="H99" s="9" t="s">
        <v>10</v>
      </c>
      <c r="I99" s="54" t="s">
        <v>22</v>
      </c>
      <c r="J99" s="65" t="s">
        <v>23</v>
      </c>
      <c r="K99" s="7" t="s">
        <v>9</v>
      </c>
      <c r="L99" s="8" t="s">
        <v>10</v>
      </c>
      <c r="M99" s="8" t="s">
        <v>9</v>
      </c>
      <c r="N99" s="9" t="s">
        <v>10</v>
      </c>
      <c r="O99" s="8" t="s">
        <v>9</v>
      </c>
      <c r="P99" s="9" t="s">
        <v>10</v>
      </c>
      <c r="Q99" s="54" t="s">
        <v>22</v>
      </c>
      <c r="R99" s="55" t="s">
        <v>23</v>
      </c>
    </row>
    <row r="100" ht="30" customHeight="1" spans="1:18">
      <c r="A100" s="47">
        <v>1</v>
      </c>
      <c r="B100" s="48">
        <v>45658</v>
      </c>
      <c r="C100" s="14">
        <v>0</v>
      </c>
      <c r="D100" s="13">
        <v>0</v>
      </c>
      <c r="E100" s="14">
        <v>0</v>
      </c>
      <c r="F100" s="13">
        <v>0</v>
      </c>
      <c r="G100" s="16">
        <v>0</v>
      </c>
      <c r="H100" s="15">
        <v>0</v>
      </c>
      <c r="I100" s="47">
        <f t="shared" ref="I100:I111" si="46">C100+E100+G100</f>
        <v>0</v>
      </c>
      <c r="J100" s="138">
        <f t="shared" ref="J100:J111" si="47">D100+F100+H100</f>
        <v>0</v>
      </c>
      <c r="K100" s="12">
        <v>0</v>
      </c>
      <c r="L100" s="13">
        <v>0</v>
      </c>
      <c r="M100" s="14">
        <v>0</v>
      </c>
      <c r="N100" s="13">
        <v>0</v>
      </c>
      <c r="O100" s="16">
        <v>0</v>
      </c>
      <c r="P100" s="15">
        <v>0</v>
      </c>
      <c r="Q100" s="47">
        <f t="shared" ref="Q100:Q111" si="48">K100+M100+O100</f>
        <v>0</v>
      </c>
      <c r="R100" s="57">
        <f t="shared" ref="R100:R111" si="49">L100+N100+P100</f>
        <v>0</v>
      </c>
    </row>
    <row r="101" ht="30" customHeight="1" spans="1:18">
      <c r="A101" s="47">
        <v>2</v>
      </c>
      <c r="B101" s="48">
        <v>45689</v>
      </c>
      <c r="C101" s="14">
        <v>0</v>
      </c>
      <c r="D101" s="13">
        <v>0</v>
      </c>
      <c r="E101" s="14">
        <v>0</v>
      </c>
      <c r="F101" s="13">
        <v>0</v>
      </c>
      <c r="G101" s="16">
        <v>0</v>
      </c>
      <c r="H101" s="15">
        <v>0</v>
      </c>
      <c r="I101" s="47">
        <f t="shared" si="46"/>
        <v>0</v>
      </c>
      <c r="J101" s="138">
        <f t="shared" si="47"/>
        <v>0</v>
      </c>
      <c r="K101" s="12">
        <v>0</v>
      </c>
      <c r="L101" s="13">
        <v>0</v>
      </c>
      <c r="M101" s="14">
        <v>0</v>
      </c>
      <c r="N101" s="13">
        <v>0</v>
      </c>
      <c r="O101" s="16">
        <v>0</v>
      </c>
      <c r="P101" s="15">
        <v>0</v>
      </c>
      <c r="Q101" s="47">
        <f t="shared" si="48"/>
        <v>0</v>
      </c>
      <c r="R101" s="57">
        <f t="shared" si="49"/>
        <v>0</v>
      </c>
    </row>
    <row r="102" ht="30" customHeight="1" spans="1:18">
      <c r="A102" s="47">
        <v>3</v>
      </c>
      <c r="B102" s="48">
        <v>45717</v>
      </c>
      <c r="C102" s="14">
        <v>0</v>
      </c>
      <c r="D102" s="13">
        <v>0</v>
      </c>
      <c r="E102" s="14">
        <v>0</v>
      </c>
      <c r="F102" s="13">
        <v>0</v>
      </c>
      <c r="G102" s="16">
        <v>0</v>
      </c>
      <c r="H102" s="15">
        <v>0</v>
      </c>
      <c r="I102" s="47">
        <f t="shared" si="46"/>
        <v>0</v>
      </c>
      <c r="J102" s="138">
        <f t="shared" si="47"/>
        <v>0</v>
      </c>
      <c r="K102" s="12">
        <v>0</v>
      </c>
      <c r="L102" s="13">
        <v>0</v>
      </c>
      <c r="M102" s="14">
        <v>0</v>
      </c>
      <c r="N102" s="13">
        <v>0</v>
      </c>
      <c r="O102" s="16">
        <v>0</v>
      </c>
      <c r="P102" s="15">
        <v>0</v>
      </c>
      <c r="Q102" s="47">
        <f t="shared" si="48"/>
        <v>0</v>
      </c>
      <c r="R102" s="57">
        <f t="shared" si="49"/>
        <v>0</v>
      </c>
    </row>
    <row r="103" ht="30" customHeight="1" spans="1:18">
      <c r="A103" s="47">
        <v>4</v>
      </c>
      <c r="B103" s="48">
        <v>45748</v>
      </c>
      <c r="C103" s="14">
        <v>0</v>
      </c>
      <c r="D103" s="13">
        <v>0</v>
      </c>
      <c r="E103" s="14">
        <v>0</v>
      </c>
      <c r="F103" s="13">
        <v>0</v>
      </c>
      <c r="G103" s="16">
        <v>0</v>
      </c>
      <c r="H103" s="15">
        <v>0</v>
      </c>
      <c r="I103" s="47">
        <f t="shared" si="46"/>
        <v>0</v>
      </c>
      <c r="J103" s="138">
        <f t="shared" si="47"/>
        <v>0</v>
      </c>
      <c r="K103" s="12">
        <v>0</v>
      </c>
      <c r="L103" s="13">
        <v>0</v>
      </c>
      <c r="M103" s="14">
        <v>0</v>
      </c>
      <c r="N103" s="13">
        <v>0</v>
      </c>
      <c r="O103" s="16">
        <v>0</v>
      </c>
      <c r="P103" s="15">
        <v>0</v>
      </c>
      <c r="Q103" s="47">
        <f t="shared" si="48"/>
        <v>0</v>
      </c>
      <c r="R103" s="57">
        <f t="shared" si="49"/>
        <v>0</v>
      </c>
    </row>
    <row r="104" ht="30" customHeight="1" spans="1:18">
      <c r="A104" s="47">
        <v>5</v>
      </c>
      <c r="B104" s="48">
        <v>45778</v>
      </c>
      <c r="C104" s="14">
        <v>0</v>
      </c>
      <c r="D104" s="13">
        <v>0</v>
      </c>
      <c r="E104" s="14">
        <v>0</v>
      </c>
      <c r="F104" s="13">
        <v>0</v>
      </c>
      <c r="G104" s="16">
        <v>0</v>
      </c>
      <c r="H104" s="15">
        <v>0</v>
      </c>
      <c r="I104" s="47">
        <f t="shared" si="46"/>
        <v>0</v>
      </c>
      <c r="J104" s="138">
        <f t="shared" si="47"/>
        <v>0</v>
      </c>
      <c r="K104" s="12">
        <v>0</v>
      </c>
      <c r="L104" s="13">
        <v>0</v>
      </c>
      <c r="M104" s="14">
        <v>0</v>
      </c>
      <c r="N104" s="13">
        <v>0</v>
      </c>
      <c r="O104" s="16">
        <v>0</v>
      </c>
      <c r="P104" s="15">
        <v>0</v>
      </c>
      <c r="Q104" s="47">
        <f t="shared" si="48"/>
        <v>0</v>
      </c>
      <c r="R104" s="57">
        <f t="shared" si="49"/>
        <v>0</v>
      </c>
    </row>
    <row r="105" ht="30" customHeight="1" spans="1:18">
      <c r="A105" s="47">
        <v>6</v>
      </c>
      <c r="B105" s="48">
        <v>45809</v>
      </c>
      <c r="C105" s="14">
        <v>0</v>
      </c>
      <c r="D105" s="13">
        <v>0</v>
      </c>
      <c r="E105" s="14">
        <v>0</v>
      </c>
      <c r="F105" s="13">
        <v>0</v>
      </c>
      <c r="G105" s="16">
        <v>0</v>
      </c>
      <c r="H105" s="15">
        <v>0</v>
      </c>
      <c r="I105" s="47">
        <f t="shared" si="46"/>
        <v>0</v>
      </c>
      <c r="J105" s="138">
        <f t="shared" si="47"/>
        <v>0</v>
      </c>
      <c r="K105" s="12">
        <v>0</v>
      </c>
      <c r="L105" s="13">
        <v>0</v>
      </c>
      <c r="M105" s="14">
        <v>0</v>
      </c>
      <c r="N105" s="13">
        <v>0</v>
      </c>
      <c r="O105" s="16">
        <v>0</v>
      </c>
      <c r="P105" s="15">
        <v>0</v>
      </c>
      <c r="Q105" s="47">
        <f t="shared" si="48"/>
        <v>0</v>
      </c>
      <c r="R105" s="57">
        <f t="shared" si="49"/>
        <v>0</v>
      </c>
    </row>
    <row r="106" ht="30" customHeight="1" spans="1:18">
      <c r="A106" s="47">
        <v>7</v>
      </c>
      <c r="B106" s="48">
        <v>45839</v>
      </c>
      <c r="C106" s="14">
        <v>0</v>
      </c>
      <c r="D106" s="13">
        <v>0</v>
      </c>
      <c r="E106" s="14">
        <v>0</v>
      </c>
      <c r="F106" s="13">
        <v>0</v>
      </c>
      <c r="G106" s="16">
        <v>0</v>
      </c>
      <c r="H106" s="15">
        <v>0</v>
      </c>
      <c r="I106" s="47">
        <f t="shared" si="46"/>
        <v>0</v>
      </c>
      <c r="J106" s="138">
        <f t="shared" si="47"/>
        <v>0</v>
      </c>
      <c r="K106" s="12">
        <v>0</v>
      </c>
      <c r="L106" s="13">
        <v>0</v>
      </c>
      <c r="M106" s="14">
        <v>1</v>
      </c>
      <c r="N106" s="13">
        <v>31.35</v>
      </c>
      <c r="O106" s="16">
        <v>0</v>
      </c>
      <c r="P106" s="15">
        <v>0</v>
      </c>
      <c r="Q106" s="47">
        <f t="shared" si="48"/>
        <v>1</v>
      </c>
      <c r="R106" s="57">
        <f t="shared" si="49"/>
        <v>31.35</v>
      </c>
    </row>
    <row r="107" ht="30" customHeight="1" spans="1:18">
      <c r="A107" s="47">
        <v>8</v>
      </c>
      <c r="B107" s="48">
        <v>45870</v>
      </c>
      <c r="C107" s="14"/>
      <c r="D107" s="13"/>
      <c r="E107" s="14"/>
      <c r="F107" s="13"/>
      <c r="G107" s="16"/>
      <c r="H107" s="15"/>
      <c r="I107" s="47">
        <f t="shared" si="46"/>
        <v>0</v>
      </c>
      <c r="J107" s="138">
        <f t="shared" si="47"/>
        <v>0</v>
      </c>
      <c r="K107" s="12"/>
      <c r="L107" s="13"/>
      <c r="M107" s="14"/>
      <c r="N107" s="13"/>
      <c r="O107" s="16"/>
      <c r="P107" s="15"/>
      <c r="Q107" s="47">
        <f t="shared" si="48"/>
        <v>0</v>
      </c>
      <c r="R107" s="57">
        <f t="shared" si="49"/>
        <v>0</v>
      </c>
    </row>
    <row r="108" ht="30" customHeight="1" spans="1:18">
      <c r="A108" s="47">
        <v>9</v>
      </c>
      <c r="B108" s="48">
        <v>45901</v>
      </c>
      <c r="C108" s="14"/>
      <c r="D108" s="13"/>
      <c r="E108" s="14"/>
      <c r="F108" s="13"/>
      <c r="G108" s="16"/>
      <c r="H108" s="15"/>
      <c r="I108" s="47">
        <f t="shared" si="46"/>
        <v>0</v>
      </c>
      <c r="J108" s="138">
        <f t="shared" si="47"/>
        <v>0</v>
      </c>
      <c r="K108" s="12"/>
      <c r="L108" s="13"/>
      <c r="M108" s="14"/>
      <c r="N108" s="13"/>
      <c r="O108" s="16"/>
      <c r="P108" s="15"/>
      <c r="Q108" s="47">
        <f t="shared" si="48"/>
        <v>0</v>
      </c>
      <c r="R108" s="57">
        <f t="shared" si="49"/>
        <v>0</v>
      </c>
    </row>
    <row r="109" ht="30" customHeight="1" spans="1:18">
      <c r="A109" s="47">
        <v>10</v>
      </c>
      <c r="B109" s="48">
        <v>45931</v>
      </c>
      <c r="C109" s="14"/>
      <c r="D109" s="13"/>
      <c r="E109" s="14"/>
      <c r="F109" s="13"/>
      <c r="G109" s="16"/>
      <c r="H109" s="15"/>
      <c r="I109" s="47">
        <f t="shared" si="46"/>
        <v>0</v>
      </c>
      <c r="J109" s="138">
        <f t="shared" si="47"/>
        <v>0</v>
      </c>
      <c r="K109" s="12"/>
      <c r="L109" s="13"/>
      <c r="M109" s="14"/>
      <c r="N109" s="13"/>
      <c r="O109" s="16"/>
      <c r="P109" s="15"/>
      <c r="Q109" s="47">
        <f t="shared" si="48"/>
        <v>0</v>
      </c>
      <c r="R109" s="57">
        <f t="shared" si="49"/>
        <v>0</v>
      </c>
    </row>
    <row r="110" ht="30" customHeight="1" spans="1:18">
      <c r="A110" s="47">
        <v>11</v>
      </c>
      <c r="B110" s="48">
        <v>45962</v>
      </c>
      <c r="C110" s="14"/>
      <c r="D110" s="13"/>
      <c r="E110" s="14"/>
      <c r="F110" s="13"/>
      <c r="G110" s="16"/>
      <c r="H110" s="15"/>
      <c r="I110" s="47">
        <f t="shared" si="46"/>
        <v>0</v>
      </c>
      <c r="J110" s="138">
        <f t="shared" si="47"/>
        <v>0</v>
      </c>
      <c r="K110" s="12"/>
      <c r="L110" s="13"/>
      <c r="M110" s="14"/>
      <c r="N110" s="13"/>
      <c r="O110" s="16"/>
      <c r="P110" s="15"/>
      <c r="Q110" s="47">
        <f t="shared" si="48"/>
        <v>0</v>
      </c>
      <c r="R110" s="57">
        <f t="shared" si="49"/>
        <v>0</v>
      </c>
    </row>
    <row r="111" ht="30" customHeight="1" spans="1:18">
      <c r="A111" s="47">
        <v>12</v>
      </c>
      <c r="B111" s="48">
        <v>45992</v>
      </c>
      <c r="C111" s="14"/>
      <c r="D111" s="13"/>
      <c r="E111" s="14"/>
      <c r="F111" s="13"/>
      <c r="G111" s="16"/>
      <c r="H111" s="15"/>
      <c r="I111" s="47">
        <f t="shared" si="46"/>
        <v>0</v>
      </c>
      <c r="J111" s="138">
        <f t="shared" si="47"/>
        <v>0</v>
      </c>
      <c r="K111" s="12"/>
      <c r="L111" s="13"/>
      <c r="M111" s="14"/>
      <c r="N111" s="13"/>
      <c r="O111" s="16"/>
      <c r="P111" s="15"/>
      <c r="Q111" s="47">
        <f t="shared" si="48"/>
        <v>0</v>
      </c>
      <c r="R111" s="57">
        <f t="shared" si="49"/>
        <v>0</v>
      </c>
    </row>
    <row r="112" ht="30" customHeight="1" spans="1:18">
      <c r="A112" s="20"/>
      <c r="B112" s="50" t="s">
        <v>25</v>
      </c>
      <c r="C112" s="23">
        <f t="shared" ref="C112:R112" si="50">SUM(C100:C111)</f>
        <v>0</v>
      </c>
      <c r="D112" s="22">
        <f t="shared" si="50"/>
        <v>0</v>
      </c>
      <c r="E112" s="22">
        <f t="shared" si="50"/>
        <v>0</v>
      </c>
      <c r="F112" s="22">
        <f t="shared" si="50"/>
        <v>0</v>
      </c>
      <c r="G112" s="23">
        <f t="shared" si="50"/>
        <v>0</v>
      </c>
      <c r="H112" s="24">
        <f t="shared" si="50"/>
        <v>0</v>
      </c>
      <c r="I112" s="20">
        <f t="shared" si="50"/>
        <v>0</v>
      </c>
      <c r="J112" s="136">
        <f t="shared" si="50"/>
        <v>0</v>
      </c>
      <c r="K112" s="20">
        <f t="shared" si="50"/>
        <v>0</v>
      </c>
      <c r="L112" s="22">
        <f t="shared" si="50"/>
        <v>0</v>
      </c>
      <c r="M112" s="23">
        <f t="shared" si="50"/>
        <v>1</v>
      </c>
      <c r="N112" s="22">
        <f t="shared" si="50"/>
        <v>31.35</v>
      </c>
      <c r="O112" s="23">
        <f t="shared" si="50"/>
        <v>0</v>
      </c>
      <c r="P112" s="24">
        <f t="shared" si="50"/>
        <v>0</v>
      </c>
      <c r="Q112" s="20">
        <f t="shared" si="50"/>
        <v>1</v>
      </c>
      <c r="R112" s="61">
        <f t="shared" si="50"/>
        <v>31.35</v>
      </c>
    </row>
    <row r="113" ht="42" customHeight="1" spans="1:24">
      <c r="A113" s="46" t="s">
        <v>239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30" customHeight="1" spans="1:24">
      <c r="A114" s="2" t="s">
        <v>1</v>
      </c>
      <c r="B114" s="4" t="s">
        <v>2</v>
      </c>
      <c r="C114" s="2" t="s">
        <v>240</v>
      </c>
      <c r="D114" s="4"/>
      <c r="E114" s="4" t="s">
        <v>241</v>
      </c>
      <c r="F114" s="3"/>
      <c r="G114" s="4" t="s">
        <v>242</v>
      </c>
      <c r="H114" s="3"/>
      <c r="I114" s="91" t="s">
        <v>243</v>
      </c>
      <c r="J114" s="99"/>
      <c r="K114" s="2" t="s">
        <v>244</v>
      </c>
      <c r="L114" s="4"/>
      <c r="M114" s="4" t="s">
        <v>245</v>
      </c>
      <c r="N114" s="3"/>
      <c r="O114" s="4" t="s">
        <v>246</v>
      </c>
      <c r="P114" s="3"/>
      <c r="Q114" s="91" t="s">
        <v>247</v>
      </c>
      <c r="R114" s="92"/>
      <c r="S114" s="2" t="s">
        <v>248</v>
      </c>
      <c r="T114" s="4"/>
      <c r="U114" s="4" t="s">
        <v>249</v>
      </c>
      <c r="V114" s="128"/>
      <c r="W114" s="91" t="s">
        <v>250</v>
      </c>
      <c r="X114" s="99"/>
    </row>
    <row r="115" ht="30" customHeight="1" spans="1:24">
      <c r="A115" s="7"/>
      <c r="B115" s="8"/>
      <c r="C115" s="8" t="s">
        <v>9</v>
      </c>
      <c r="D115" s="8" t="s">
        <v>10</v>
      </c>
      <c r="E115" s="8" t="s">
        <v>9</v>
      </c>
      <c r="F115" s="8" t="s">
        <v>10</v>
      </c>
      <c r="G115" s="8" t="s">
        <v>9</v>
      </c>
      <c r="H115" s="9" t="s">
        <v>10</v>
      </c>
      <c r="I115" s="54" t="s">
        <v>22</v>
      </c>
      <c r="J115" s="65" t="s">
        <v>23</v>
      </c>
      <c r="K115" s="7" t="s">
        <v>9</v>
      </c>
      <c r="L115" s="8" t="s">
        <v>10</v>
      </c>
      <c r="M115" s="8" t="s">
        <v>9</v>
      </c>
      <c r="N115" s="9" t="s">
        <v>10</v>
      </c>
      <c r="O115" s="8" t="s">
        <v>9</v>
      </c>
      <c r="P115" s="9" t="s">
        <v>10</v>
      </c>
      <c r="Q115" s="54" t="s">
        <v>22</v>
      </c>
      <c r="R115" s="55" t="s">
        <v>23</v>
      </c>
      <c r="S115" s="7" t="s">
        <v>9</v>
      </c>
      <c r="T115" s="8" t="s">
        <v>10</v>
      </c>
      <c r="U115" s="8" t="s">
        <v>9</v>
      </c>
      <c r="V115" s="129" t="s">
        <v>10</v>
      </c>
      <c r="W115" s="54" t="s">
        <v>9</v>
      </c>
      <c r="X115" s="65" t="s">
        <v>10</v>
      </c>
    </row>
    <row r="116" ht="30" customHeight="1" spans="1:24">
      <c r="A116" s="47">
        <v>1</v>
      </c>
      <c r="B116" s="48">
        <v>45658</v>
      </c>
      <c r="C116" s="14">
        <v>0</v>
      </c>
      <c r="D116" s="13">
        <v>0</v>
      </c>
      <c r="E116" s="14">
        <v>0</v>
      </c>
      <c r="F116" s="13">
        <v>0</v>
      </c>
      <c r="G116" s="16">
        <v>0</v>
      </c>
      <c r="H116" s="15">
        <v>0</v>
      </c>
      <c r="I116" s="47">
        <f t="shared" ref="I116:I127" si="51">C116+E116+G116</f>
        <v>0</v>
      </c>
      <c r="J116" s="138">
        <f t="shared" ref="J116:J127" si="52">D116+F116+H116</f>
        <v>0</v>
      </c>
      <c r="K116" s="12">
        <v>0</v>
      </c>
      <c r="L116" s="13">
        <v>0</v>
      </c>
      <c r="M116" s="14">
        <v>0</v>
      </c>
      <c r="N116" s="13">
        <v>0</v>
      </c>
      <c r="O116" s="16">
        <v>0</v>
      </c>
      <c r="P116" s="15">
        <v>0</v>
      </c>
      <c r="Q116" s="47">
        <f t="shared" ref="Q116:Q127" si="53">K116+M116+O116</f>
        <v>0</v>
      </c>
      <c r="R116" s="57">
        <f t="shared" ref="R116:R127" si="54">L116+N116+P116</f>
        <v>0</v>
      </c>
      <c r="S116" s="104">
        <v>0</v>
      </c>
      <c r="T116" s="105">
        <v>0</v>
      </c>
      <c r="U116" s="59">
        <v>0</v>
      </c>
      <c r="V116" s="60">
        <v>0</v>
      </c>
      <c r="W116" s="104">
        <f t="shared" ref="W116:W127" si="55">S116+U116</f>
        <v>0</v>
      </c>
      <c r="X116" s="107">
        <f t="shared" ref="X116:X127" si="56">T116+V116</f>
        <v>0</v>
      </c>
    </row>
    <row r="117" ht="30" customHeight="1" spans="1:24">
      <c r="A117" s="47">
        <v>2</v>
      </c>
      <c r="B117" s="48">
        <v>45689</v>
      </c>
      <c r="C117" s="14">
        <v>0</v>
      </c>
      <c r="D117" s="13">
        <v>0</v>
      </c>
      <c r="E117" s="14">
        <v>0</v>
      </c>
      <c r="F117" s="13">
        <v>0</v>
      </c>
      <c r="G117" s="16">
        <v>0</v>
      </c>
      <c r="H117" s="15">
        <v>0</v>
      </c>
      <c r="I117" s="47">
        <f t="shared" si="51"/>
        <v>0</v>
      </c>
      <c r="J117" s="138">
        <f t="shared" si="52"/>
        <v>0</v>
      </c>
      <c r="K117" s="12">
        <v>0</v>
      </c>
      <c r="L117" s="13">
        <v>0</v>
      </c>
      <c r="M117" s="14">
        <v>0</v>
      </c>
      <c r="N117" s="13">
        <v>0</v>
      </c>
      <c r="O117" s="16">
        <v>0</v>
      </c>
      <c r="P117" s="15">
        <v>0</v>
      </c>
      <c r="Q117" s="47">
        <f t="shared" si="53"/>
        <v>0</v>
      </c>
      <c r="R117" s="57">
        <f t="shared" si="54"/>
        <v>0</v>
      </c>
      <c r="S117" s="104">
        <v>0</v>
      </c>
      <c r="T117" s="105">
        <v>0</v>
      </c>
      <c r="U117" s="59">
        <v>0</v>
      </c>
      <c r="V117" s="60">
        <v>0</v>
      </c>
      <c r="W117" s="104">
        <f t="shared" si="55"/>
        <v>0</v>
      </c>
      <c r="X117" s="107">
        <f t="shared" si="56"/>
        <v>0</v>
      </c>
    </row>
    <row r="118" ht="30" customHeight="1" spans="1:24">
      <c r="A118" s="47">
        <v>3</v>
      </c>
      <c r="B118" s="48">
        <v>45717</v>
      </c>
      <c r="C118" s="14">
        <v>0</v>
      </c>
      <c r="D118" s="13">
        <v>0</v>
      </c>
      <c r="E118" s="14">
        <v>0</v>
      </c>
      <c r="F118" s="13">
        <v>0</v>
      </c>
      <c r="G118" s="16">
        <v>0</v>
      </c>
      <c r="H118" s="15">
        <v>0</v>
      </c>
      <c r="I118" s="47">
        <f t="shared" si="51"/>
        <v>0</v>
      </c>
      <c r="J118" s="138">
        <f t="shared" si="52"/>
        <v>0</v>
      </c>
      <c r="K118" s="12">
        <v>0</v>
      </c>
      <c r="L118" s="13">
        <v>0</v>
      </c>
      <c r="M118" s="14">
        <v>0</v>
      </c>
      <c r="N118" s="13">
        <v>0</v>
      </c>
      <c r="O118" s="16">
        <v>0</v>
      </c>
      <c r="P118" s="15">
        <v>0</v>
      </c>
      <c r="Q118" s="47">
        <f t="shared" si="53"/>
        <v>0</v>
      </c>
      <c r="R118" s="57">
        <f t="shared" si="54"/>
        <v>0</v>
      </c>
      <c r="S118" s="104">
        <v>0</v>
      </c>
      <c r="T118" s="105">
        <v>0</v>
      </c>
      <c r="U118" s="59">
        <v>0</v>
      </c>
      <c r="V118" s="60">
        <v>0</v>
      </c>
      <c r="W118" s="104">
        <f t="shared" si="55"/>
        <v>0</v>
      </c>
      <c r="X118" s="107">
        <f t="shared" si="56"/>
        <v>0</v>
      </c>
    </row>
    <row r="119" ht="30" customHeight="1" spans="1:24">
      <c r="A119" s="47">
        <v>4</v>
      </c>
      <c r="B119" s="48">
        <v>45748</v>
      </c>
      <c r="C119" s="14">
        <v>0</v>
      </c>
      <c r="D119" s="13">
        <v>0</v>
      </c>
      <c r="E119" s="14">
        <v>0</v>
      </c>
      <c r="F119" s="13">
        <v>0</v>
      </c>
      <c r="G119" s="16">
        <v>0</v>
      </c>
      <c r="H119" s="15">
        <v>0</v>
      </c>
      <c r="I119" s="47">
        <f t="shared" si="51"/>
        <v>0</v>
      </c>
      <c r="J119" s="138">
        <f t="shared" si="52"/>
        <v>0</v>
      </c>
      <c r="K119" s="12">
        <v>0</v>
      </c>
      <c r="L119" s="13">
        <v>0</v>
      </c>
      <c r="M119" s="14">
        <v>0</v>
      </c>
      <c r="N119" s="13">
        <v>0</v>
      </c>
      <c r="O119" s="16">
        <v>0</v>
      </c>
      <c r="P119" s="15">
        <v>0</v>
      </c>
      <c r="Q119" s="47">
        <f t="shared" si="53"/>
        <v>0</v>
      </c>
      <c r="R119" s="57">
        <f t="shared" si="54"/>
        <v>0</v>
      </c>
      <c r="S119" s="104">
        <v>0</v>
      </c>
      <c r="T119" s="105">
        <v>0</v>
      </c>
      <c r="U119" s="59">
        <v>0</v>
      </c>
      <c r="V119" s="60">
        <v>0</v>
      </c>
      <c r="W119" s="104">
        <f t="shared" si="55"/>
        <v>0</v>
      </c>
      <c r="X119" s="107">
        <f t="shared" si="56"/>
        <v>0</v>
      </c>
    </row>
    <row r="120" ht="30" customHeight="1" spans="1:24">
      <c r="A120" s="47">
        <v>5</v>
      </c>
      <c r="B120" s="48">
        <v>45778</v>
      </c>
      <c r="C120" s="14">
        <v>0</v>
      </c>
      <c r="D120" s="13">
        <v>0</v>
      </c>
      <c r="E120" s="14">
        <v>0</v>
      </c>
      <c r="F120" s="13">
        <v>0</v>
      </c>
      <c r="G120" s="16">
        <v>0</v>
      </c>
      <c r="H120" s="15">
        <v>0</v>
      </c>
      <c r="I120" s="47">
        <f t="shared" si="51"/>
        <v>0</v>
      </c>
      <c r="J120" s="138">
        <f t="shared" si="52"/>
        <v>0</v>
      </c>
      <c r="K120" s="12">
        <v>0</v>
      </c>
      <c r="L120" s="13">
        <v>0</v>
      </c>
      <c r="M120" s="14">
        <v>0</v>
      </c>
      <c r="N120" s="13">
        <v>0</v>
      </c>
      <c r="O120" s="16">
        <v>0</v>
      </c>
      <c r="P120" s="15">
        <v>0</v>
      </c>
      <c r="Q120" s="47">
        <f t="shared" si="53"/>
        <v>0</v>
      </c>
      <c r="R120" s="57">
        <f t="shared" si="54"/>
        <v>0</v>
      </c>
      <c r="S120" s="104">
        <v>0</v>
      </c>
      <c r="T120" s="105">
        <v>0</v>
      </c>
      <c r="U120" s="59">
        <v>0</v>
      </c>
      <c r="V120" s="60">
        <v>0</v>
      </c>
      <c r="W120" s="104">
        <f t="shared" si="55"/>
        <v>0</v>
      </c>
      <c r="X120" s="107">
        <f t="shared" si="56"/>
        <v>0</v>
      </c>
    </row>
    <row r="121" ht="30" customHeight="1" spans="1:24">
      <c r="A121" s="47">
        <v>6</v>
      </c>
      <c r="B121" s="48">
        <v>45809</v>
      </c>
      <c r="C121" s="14">
        <v>0</v>
      </c>
      <c r="D121" s="13">
        <v>0</v>
      </c>
      <c r="E121" s="14">
        <v>0</v>
      </c>
      <c r="F121" s="13">
        <v>0</v>
      </c>
      <c r="G121" s="16">
        <v>0</v>
      </c>
      <c r="H121" s="15">
        <v>0</v>
      </c>
      <c r="I121" s="47">
        <f t="shared" si="51"/>
        <v>0</v>
      </c>
      <c r="J121" s="138">
        <f t="shared" si="52"/>
        <v>0</v>
      </c>
      <c r="K121" s="12">
        <v>0</v>
      </c>
      <c r="L121" s="13">
        <v>0</v>
      </c>
      <c r="M121" s="14">
        <v>0</v>
      </c>
      <c r="N121" s="13">
        <v>0</v>
      </c>
      <c r="O121" s="16">
        <v>0</v>
      </c>
      <c r="P121" s="15">
        <v>0</v>
      </c>
      <c r="Q121" s="47">
        <f t="shared" si="53"/>
        <v>0</v>
      </c>
      <c r="R121" s="57">
        <f t="shared" si="54"/>
        <v>0</v>
      </c>
      <c r="S121" s="104">
        <v>0</v>
      </c>
      <c r="T121" s="105">
        <v>0</v>
      </c>
      <c r="U121" s="59">
        <v>0</v>
      </c>
      <c r="V121" s="60">
        <v>0</v>
      </c>
      <c r="W121" s="104">
        <f t="shared" si="55"/>
        <v>0</v>
      </c>
      <c r="X121" s="107">
        <f t="shared" si="56"/>
        <v>0</v>
      </c>
    </row>
    <row r="122" ht="30" customHeight="1" spans="1:24">
      <c r="A122" s="47">
        <v>7</v>
      </c>
      <c r="B122" s="48">
        <v>45839</v>
      </c>
      <c r="C122" s="14">
        <v>0</v>
      </c>
      <c r="D122" s="13">
        <v>0</v>
      </c>
      <c r="E122" s="14">
        <v>0</v>
      </c>
      <c r="F122" s="13">
        <v>0</v>
      </c>
      <c r="G122" s="16">
        <v>0</v>
      </c>
      <c r="H122" s="15">
        <v>0</v>
      </c>
      <c r="I122" s="47">
        <f t="shared" si="51"/>
        <v>0</v>
      </c>
      <c r="J122" s="138">
        <f t="shared" si="52"/>
        <v>0</v>
      </c>
      <c r="K122" s="12">
        <v>0</v>
      </c>
      <c r="L122" s="13">
        <v>0</v>
      </c>
      <c r="M122" s="14">
        <v>0</v>
      </c>
      <c r="N122" s="13">
        <v>0</v>
      </c>
      <c r="O122" s="16">
        <v>16</v>
      </c>
      <c r="P122" s="15">
        <v>434.8</v>
      </c>
      <c r="Q122" s="47">
        <f t="shared" si="53"/>
        <v>16</v>
      </c>
      <c r="R122" s="57">
        <f t="shared" si="54"/>
        <v>434.8</v>
      </c>
      <c r="S122" s="150">
        <v>0</v>
      </c>
      <c r="T122" s="135">
        <v>0</v>
      </c>
      <c r="U122" s="59">
        <v>0</v>
      </c>
      <c r="V122" s="60">
        <v>0</v>
      </c>
      <c r="W122" s="104">
        <f t="shared" si="55"/>
        <v>0</v>
      </c>
      <c r="X122" s="107">
        <f t="shared" si="56"/>
        <v>0</v>
      </c>
    </row>
    <row r="123" ht="30" customHeight="1" spans="1:24">
      <c r="A123" s="47">
        <v>8</v>
      </c>
      <c r="B123" s="48">
        <v>45870</v>
      </c>
      <c r="C123" s="14"/>
      <c r="D123" s="13"/>
      <c r="E123" s="14"/>
      <c r="F123" s="13"/>
      <c r="G123" s="16"/>
      <c r="H123" s="15"/>
      <c r="I123" s="47">
        <f t="shared" si="51"/>
        <v>0</v>
      </c>
      <c r="J123" s="138">
        <f t="shared" si="52"/>
        <v>0</v>
      </c>
      <c r="K123" s="12"/>
      <c r="L123" s="13"/>
      <c r="M123" s="14"/>
      <c r="N123" s="13"/>
      <c r="O123" s="16"/>
      <c r="P123" s="15"/>
      <c r="Q123" s="47">
        <f t="shared" si="53"/>
        <v>0</v>
      </c>
      <c r="R123" s="57">
        <f t="shared" si="54"/>
        <v>0</v>
      </c>
      <c r="S123" s="150"/>
      <c r="T123" s="135"/>
      <c r="U123" s="59"/>
      <c r="V123" s="60"/>
      <c r="W123" s="104">
        <f t="shared" si="55"/>
        <v>0</v>
      </c>
      <c r="X123" s="107">
        <f t="shared" si="56"/>
        <v>0</v>
      </c>
    </row>
    <row r="124" ht="30" customHeight="1" spans="1:24">
      <c r="A124" s="47">
        <v>9</v>
      </c>
      <c r="B124" s="48">
        <v>45901</v>
      </c>
      <c r="C124" s="14"/>
      <c r="D124" s="13"/>
      <c r="E124" s="14"/>
      <c r="F124" s="13"/>
      <c r="G124" s="16"/>
      <c r="H124" s="15"/>
      <c r="I124" s="47">
        <f t="shared" si="51"/>
        <v>0</v>
      </c>
      <c r="J124" s="138">
        <f t="shared" si="52"/>
        <v>0</v>
      </c>
      <c r="K124" s="12"/>
      <c r="L124" s="13"/>
      <c r="M124" s="14"/>
      <c r="N124" s="13"/>
      <c r="O124" s="16"/>
      <c r="P124" s="15"/>
      <c r="Q124" s="47">
        <f t="shared" si="53"/>
        <v>0</v>
      </c>
      <c r="R124" s="57">
        <f t="shared" si="54"/>
        <v>0</v>
      </c>
      <c r="S124" s="150"/>
      <c r="T124" s="135"/>
      <c r="U124" s="59"/>
      <c r="V124" s="60"/>
      <c r="W124" s="104">
        <f t="shared" si="55"/>
        <v>0</v>
      </c>
      <c r="X124" s="107">
        <f t="shared" si="56"/>
        <v>0</v>
      </c>
    </row>
    <row r="125" ht="30" customHeight="1" spans="1:24">
      <c r="A125" s="47">
        <v>10</v>
      </c>
      <c r="B125" s="48">
        <v>45931</v>
      </c>
      <c r="C125" s="14"/>
      <c r="D125" s="13"/>
      <c r="E125" s="14"/>
      <c r="F125" s="13"/>
      <c r="G125" s="16"/>
      <c r="H125" s="15"/>
      <c r="I125" s="47">
        <f t="shared" si="51"/>
        <v>0</v>
      </c>
      <c r="J125" s="138">
        <f t="shared" si="52"/>
        <v>0</v>
      </c>
      <c r="K125" s="12"/>
      <c r="L125" s="13"/>
      <c r="M125" s="14"/>
      <c r="N125" s="13"/>
      <c r="O125" s="16"/>
      <c r="P125" s="15"/>
      <c r="Q125" s="47">
        <f t="shared" si="53"/>
        <v>0</v>
      </c>
      <c r="R125" s="57">
        <f t="shared" si="54"/>
        <v>0</v>
      </c>
      <c r="S125" s="150"/>
      <c r="T125" s="135"/>
      <c r="U125" s="59"/>
      <c r="V125" s="60"/>
      <c r="W125" s="104">
        <f t="shared" si="55"/>
        <v>0</v>
      </c>
      <c r="X125" s="107">
        <f t="shared" si="56"/>
        <v>0</v>
      </c>
    </row>
    <row r="126" ht="30" customHeight="1" spans="1:24">
      <c r="A126" s="47">
        <v>11</v>
      </c>
      <c r="B126" s="48">
        <v>45962</v>
      </c>
      <c r="C126" s="14"/>
      <c r="D126" s="13"/>
      <c r="E126" s="14"/>
      <c r="F126" s="13"/>
      <c r="G126" s="16"/>
      <c r="H126" s="15"/>
      <c r="I126" s="47">
        <f t="shared" si="51"/>
        <v>0</v>
      </c>
      <c r="J126" s="138">
        <f t="shared" si="52"/>
        <v>0</v>
      </c>
      <c r="K126" s="12"/>
      <c r="L126" s="13"/>
      <c r="M126" s="14"/>
      <c r="N126" s="13"/>
      <c r="O126" s="16"/>
      <c r="P126" s="15"/>
      <c r="Q126" s="47">
        <f t="shared" si="53"/>
        <v>0</v>
      </c>
      <c r="R126" s="57">
        <f t="shared" si="54"/>
        <v>0</v>
      </c>
      <c r="S126" s="150"/>
      <c r="T126" s="135"/>
      <c r="U126" s="59"/>
      <c r="V126" s="60"/>
      <c r="W126" s="104">
        <f t="shared" si="55"/>
        <v>0</v>
      </c>
      <c r="X126" s="107">
        <f t="shared" si="56"/>
        <v>0</v>
      </c>
    </row>
    <row r="127" ht="30" customHeight="1" spans="1:24">
      <c r="A127" s="47">
        <v>12</v>
      </c>
      <c r="B127" s="48">
        <v>45992</v>
      </c>
      <c r="C127" s="14"/>
      <c r="D127" s="13"/>
      <c r="E127" s="14"/>
      <c r="F127" s="13"/>
      <c r="G127" s="16"/>
      <c r="H127" s="15"/>
      <c r="I127" s="47">
        <f t="shared" si="51"/>
        <v>0</v>
      </c>
      <c r="J127" s="138">
        <f t="shared" si="52"/>
        <v>0</v>
      </c>
      <c r="K127" s="12"/>
      <c r="L127" s="13"/>
      <c r="M127" s="14"/>
      <c r="N127" s="13"/>
      <c r="O127" s="16"/>
      <c r="P127" s="15"/>
      <c r="Q127" s="47">
        <f t="shared" si="53"/>
        <v>0</v>
      </c>
      <c r="R127" s="57">
        <f t="shared" si="54"/>
        <v>0</v>
      </c>
      <c r="S127" s="150"/>
      <c r="T127" s="135"/>
      <c r="U127" s="59"/>
      <c r="V127" s="60"/>
      <c r="W127" s="104">
        <f t="shared" si="55"/>
        <v>0</v>
      </c>
      <c r="X127" s="107">
        <f t="shared" si="56"/>
        <v>0</v>
      </c>
    </row>
    <row r="128" ht="30" customHeight="1" spans="1:24">
      <c r="A128" s="20"/>
      <c r="B128" s="50" t="s">
        <v>25</v>
      </c>
      <c r="C128" s="23">
        <f t="shared" ref="C128:X128" si="57">SUM(C116:C127)</f>
        <v>0</v>
      </c>
      <c r="D128" s="22">
        <f t="shared" si="57"/>
        <v>0</v>
      </c>
      <c r="E128" s="22">
        <f t="shared" si="57"/>
        <v>0</v>
      </c>
      <c r="F128" s="22">
        <f t="shared" si="57"/>
        <v>0</v>
      </c>
      <c r="G128" s="23">
        <f t="shared" si="57"/>
        <v>0</v>
      </c>
      <c r="H128" s="24">
        <f t="shared" si="57"/>
        <v>0</v>
      </c>
      <c r="I128" s="20">
        <f t="shared" si="57"/>
        <v>0</v>
      </c>
      <c r="J128" s="136">
        <f t="shared" si="57"/>
        <v>0</v>
      </c>
      <c r="K128" s="20">
        <f t="shared" si="57"/>
        <v>0</v>
      </c>
      <c r="L128" s="22">
        <f t="shared" si="57"/>
        <v>0</v>
      </c>
      <c r="M128" s="23">
        <f t="shared" si="57"/>
        <v>0</v>
      </c>
      <c r="N128" s="22">
        <f t="shared" si="57"/>
        <v>0</v>
      </c>
      <c r="O128" s="23">
        <f t="shared" si="57"/>
        <v>16</v>
      </c>
      <c r="P128" s="24">
        <f t="shared" si="57"/>
        <v>434.8</v>
      </c>
      <c r="Q128" s="20">
        <f t="shared" si="57"/>
        <v>16</v>
      </c>
      <c r="R128" s="61">
        <f t="shared" si="57"/>
        <v>434.8</v>
      </c>
      <c r="S128" s="151">
        <f t="shared" si="57"/>
        <v>0</v>
      </c>
      <c r="T128" s="22">
        <f t="shared" si="57"/>
        <v>0</v>
      </c>
      <c r="U128" s="23">
        <f t="shared" si="57"/>
        <v>0</v>
      </c>
      <c r="V128" s="24">
        <f t="shared" si="57"/>
        <v>0</v>
      </c>
      <c r="W128" s="20">
        <f t="shared" si="57"/>
        <v>0</v>
      </c>
      <c r="X128" s="112">
        <f t="shared" si="57"/>
        <v>0</v>
      </c>
    </row>
    <row r="129" ht="49" customHeight="1" spans="1:18">
      <c r="A129" s="152" t="s">
        <v>251</v>
      </c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</row>
    <row r="130" ht="30" customHeight="1" spans="1:18">
      <c r="A130" s="2" t="s">
        <v>1</v>
      </c>
      <c r="B130" s="3" t="s">
        <v>2</v>
      </c>
      <c r="C130" s="153" t="s">
        <v>252</v>
      </c>
      <c r="D130" s="27"/>
      <c r="E130" s="4" t="s">
        <v>253</v>
      </c>
      <c r="F130" s="3"/>
      <c r="G130" s="4" t="s">
        <v>254</v>
      </c>
      <c r="H130" s="3"/>
      <c r="I130" s="51" t="s">
        <v>255</v>
      </c>
      <c r="J130" s="52"/>
      <c r="K130" s="53" t="s">
        <v>256</v>
      </c>
      <c r="L130" s="4"/>
      <c r="M130" s="4" t="s">
        <v>257</v>
      </c>
      <c r="N130" s="3"/>
      <c r="O130" s="4" t="s">
        <v>258</v>
      </c>
      <c r="P130" s="3"/>
      <c r="Q130" s="156" t="s">
        <v>259</v>
      </c>
      <c r="R130" s="157"/>
    </row>
    <row r="131" ht="30" customHeight="1" spans="1:18">
      <c r="A131" s="5"/>
      <c r="B131" s="6"/>
      <c r="C131" s="7" t="s">
        <v>9</v>
      </c>
      <c r="D131" s="8" t="s">
        <v>10</v>
      </c>
      <c r="E131" s="8" t="s">
        <v>9</v>
      </c>
      <c r="F131" s="9" t="s">
        <v>10</v>
      </c>
      <c r="G131" s="8" t="s">
        <v>9</v>
      </c>
      <c r="H131" s="9" t="s">
        <v>10</v>
      </c>
      <c r="I131" s="54" t="s">
        <v>22</v>
      </c>
      <c r="J131" s="55" t="s">
        <v>23</v>
      </c>
      <c r="K131" s="56" t="s">
        <v>9</v>
      </c>
      <c r="L131" s="8" t="s">
        <v>10</v>
      </c>
      <c r="M131" s="8" t="s">
        <v>9</v>
      </c>
      <c r="N131" s="9" t="s">
        <v>10</v>
      </c>
      <c r="O131" s="8" t="s">
        <v>9</v>
      </c>
      <c r="P131" s="9" t="s">
        <v>10</v>
      </c>
      <c r="Q131" s="158" t="s">
        <v>22</v>
      </c>
      <c r="R131" s="159" t="s">
        <v>23</v>
      </c>
    </row>
    <row r="132" ht="30" customHeight="1" spans="1:18">
      <c r="A132" s="10">
        <v>1</v>
      </c>
      <c r="B132" s="11">
        <v>45658</v>
      </c>
      <c r="C132" s="12">
        <v>0</v>
      </c>
      <c r="D132" s="13">
        <v>0</v>
      </c>
      <c r="E132" s="14">
        <v>0</v>
      </c>
      <c r="F132" s="15">
        <v>0</v>
      </c>
      <c r="G132" s="14">
        <v>0</v>
      </c>
      <c r="H132" s="15">
        <v>0</v>
      </c>
      <c r="I132" s="47">
        <f t="shared" ref="I132:I143" si="58">C132+E132+G132</f>
        <v>0</v>
      </c>
      <c r="J132" s="57">
        <f t="shared" ref="J132:J143" si="59">D132+F132+H132</f>
        <v>0</v>
      </c>
      <c r="K132" s="58">
        <v>0</v>
      </c>
      <c r="L132" s="13">
        <v>0</v>
      </c>
      <c r="M132" s="14">
        <v>0</v>
      </c>
      <c r="N132" s="13">
        <v>0</v>
      </c>
      <c r="O132" s="59">
        <v>0</v>
      </c>
      <c r="P132" s="60">
        <v>0</v>
      </c>
      <c r="Q132" s="160">
        <f t="shared" ref="Q132:Q143" si="60">K132+M132+O132</f>
        <v>0</v>
      </c>
      <c r="R132" s="161">
        <f t="shared" ref="R132:R143" si="61">L132+N132+P132</f>
        <v>0</v>
      </c>
    </row>
    <row r="133" ht="30" customHeight="1" spans="1:18">
      <c r="A133" s="17">
        <v>2</v>
      </c>
      <c r="B133" s="11">
        <v>45689</v>
      </c>
      <c r="C133" s="108">
        <v>5</v>
      </c>
      <c r="D133" s="49">
        <v>151.65</v>
      </c>
      <c r="E133" s="44">
        <v>5</v>
      </c>
      <c r="F133" s="45">
        <v>133.9</v>
      </c>
      <c r="G133" s="14">
        <v>0</v>
      </c>
      <c r="H133" s="15">
        <v>0</v>
      </c>
      <c r="I133" s="47">
        <f t="shared" si="58"/>
        <v>10</v>
      </c>
      <c r="J133" s="57">
        <f t="shared" si="59"/>
        <v>285.55</v>
      </c>
      <c r="K133" s="58">
        <v>0</v>
      </c>
      <c r="L133" s="13">
        <v>0</v>
      </c>
      <c r="M133" s="14">
        <v>17</v>
      </c>
      <c r="N133" s="13">
        <v>528.7</v>
      </c>
      <c r="O133" s="59">
        <v>0</v>
      </c>
      <c r="P133" s="60">
        <v>0</v>
      </c>
      <c r="Q133" s="160">
        <f t="shared" si="60"/>
        <v>17</v>
      </c>
      <c r="R133" s="161">
        <f t="shared" si="61"/>
        <v>528.7</v>
      </c>
    </row>
    <row r="134" ht="30" customHeight="1" spans="1:18">
      <c r="A134" s="17">
        <v>3</v>
      </c>
      <c r="B134" s="11">
        <v>45717</v>
      </c>
      <c r="C134" s="12">
        <v>0</v>
      </c>
      <c r="D134" s="13">
        <v>0</v>
      </c>
      <c r="E134" s="44">
        <v>10</v>
      </c>
      <c r="F134" s="45">
        <v>301.8</v>
      </c>
      <c r="G134" s="14">
        <v>0</v>
      </c>
      <c r="H134" s="15">
        <v>0</v>
      </c>
      <c r="I134" s="47">
        <f t="shared" si="58"/>
        <v>10</v>
      </c>
      <c r="J134" s="57">
        <f t="shared" si="59"/>
        <v>301.8</v>
      </c>
      <c r="K134" s="58">
        <v>7</v>
      </c>
      <c r="L134" s="49">
        <v>220.5</v>
      </c>
      <c r="M134" s="14">
        <v>77</v>
      </c>
      <c r="N134" s="13">
        <v>2443.55</v>
      </c>
      <c r="O134" s="59">
        <v>0</v>
      </c>
      <c r="P134" s="60">
        <v>0</v>
      </c>
      <c r="Q134" s="160">
        <f t="shared" si="60"/>
        <v>84</v>
      </c>
      <c r="R134" s="161">
        <f t="shared" si="61"/>
        <v>2664.05</v>
      </c>
    </row>
    <row r="135" ht="30" customHeight="1" spans="1:18">
      <c r="A135" s="17">
        <v>4</v>
      </c>
      <c r="B135" s="11">
        <v>45748</v>
      </c>
      <c r="C135" s="12">
        <v>0</v>
      </c>
      <c r="D135" s="13">
        <v>0</v>
      </c>
      <c r="E135" s="14">
        <v>0</v>
      </c>
      <c r="F135" s="15">
        <v>0</v>
      </c>
      <c r="G135" s="14">
        <v>0</v>
      </c>
      <c r="H135" s="15">
        <v>0</v>
      </c>
      <c r="I135" s="47">
        <f t="shared" si="58"/>
        <v>0</v>
      </c>
      <c r="J135" s="57">
        <f t="shared" si="59"/>
        <v>0</v>
      </c>
      <c r="K135" s="58">
        <v>25</v>
      </c>
      <c r="L135" s="49">
        <v>795.45</v>
      </c>
      <c r="M135" s="14">
        <v>76</v>
      </c>
      <c r="N135" s="13">
        <v>2352.1</v>
      </c>
      <c r="O135" s="59">
        <v>0</v>
      </c>
      <c r="P135" s="60">
        <v>0</v>
      </c>
      <c r="Q135" s="160">
        <f t="shared" si="60"/>
        <v>101</v>
      </c>
      <c r="R135" s="161">
        <f t="shared" si="61"/>
        <v>3147.55</v>
      </c>
    </row>
    <row r="136" ht="30" customHeight="1" spans="1:18">
      <c r="A136" s="17">
        <v>5</v>
      </c>
      <c r="B136" s="11">
        <v>45778</v>
      </c>
      <c r="C136" s="12">
        <v>0</v>
      </c>
      <c r="D136" s="13">
        <v>0</v>
      </c>
      <c r="E136" s="14">
        <v>0</v>
      </c>
      <c r="F136" s="15">
        <v>0</v>
      </c>
      <c r="G136" s="14">
        <v>0</v>
      </c>
      <c r="H136" s="15">
        <v>0</v>
      </c>
      <c r="I136" s="47">
        <f t="shared" si="58"/>
        <v>0</v>
      </c>
      <c r="J136" s="57">
        <f t="shared" si="59"/>
        <v>0</v>
      </c>
      <c r="K136" s="58">
        <v>0</v>
      </c>
      <c r="L136" s="13">
        <v>0</v>
      </c>
      <c r="M136" s="14">
        <v>64</v>
      </c>
      <c r="N136" s="13">
        <v>2026.85</v>
      </c>
      <c r="O136" s="59">
        <v>0</v>
      </c>
      <c r="P136" s="60">
        <v>0</v>
      </c>
      <c r="Q136" s="160">
        <f t="shared" si="60"/>
        <v>64</v>
      </c>
      <c r="R136" s="161">
        <f t="shared" si="61"/>
        <v>2026.85</v>
      </c>
    </row>
    <row r="137" ht="30" customHeight="1" spans="1:18">
      <c r="A137" s="17">
        <v>6</v>
      </c>
      <c r="B137" s="11">
        <v>45809</v>
      </c>
      <c r="C137" s="12">
        <v>0</v>
      </c>
      <c r="D137" s="154">
        <v>0</v>
      </c>
      <c r="E137" s="154">
        <v>0</v>
      </c>
      <c r="F137" s="13">
        <v>0</v>
      </c>
      <c r="G137" s="44">
        <v>14</v>
      </c>
      <c r="H137" s="45">
        <v>374.6</v>
      </c>
      <c r="I137" s="47">
        <f t="shared" si="58"/>
        <v>14</v>
      </c>
      <c r="J137" s="57">
        <f t="shared" si="59"/>
        <v>374.6</v>
      </c>
      <c r="K137" s="58">
        <v>5</v>
      </c>
      <c r="L137" s="13">
        <v>161.75</v>
      </c>
      <c r="M137" s="14">
        <v>22</v>
      </c>
      <c r="N137" s="13">
        <v>711.8</v>
      </c>
      <c r="O137" s="106">
        <v>12</v>
      </c>
      <c r="P137" s="60">
        <v>399.7</v>
      </c>
      <c r="Q137" s="160">
        <f t="shared" si="60"/>
        <v>39</v>
      </c>
      <c r="R137" s="161">
        <f t="shared" si="61"/>
        <v>1273.25</v>
      </c>
    </row>
    <row r="138" ht="30" customHeight="1" spans="1:18">
      <c r="A138" s="17">
        <v>7</v>
      </c>
      <c r="B138" s="11">
        <v>45839</v>
      </c>
      <c r="C138" s="12">
        <v>0</v>
      </c>
      <c r="D138" s="154">
        <v>0</v>
      </c>
      <c r="E138" s="154">
        <v>0</v>
      </c>
      <c r="F138" s="13">
        <v>0</v>
      </c>
      <c r="G138" s="16">
        <v>42</v>
      </c>
      <c r="H138" s="15">
        <v>1173.75</v>
      </c>
      <c r="I138" s="47">
        <f t="shared" si="58"/>
        <v>42</v>
      </c>
      <c r="J138" s="57">
        <f t="shared" si="59"/>
        <v>1173.75</v>
      </c>
      <c r="K138" s="58">
        <v>0</v>
      </c>
      <c r="L138" s="13">
        <v>0</v>
      </c>
      <c r="M138" s="14">
        <v>2</v>
      </c>
      <c r="N138" s="13">
        <v>67.35</v>
      </c>
      <c r="O138" s="59">
        <v>112</v>
      </c>
      <c r="P138" s="60">
        <v>3687.45</v>
      </c>
      <c r="Q138" s="160">
        <f t="shared" si="60"/>
        <v>114</v>
      </c>
      <c r="R138" s="161">
        <f t="shared" si="61"/>
        <v>3754.8</v>
      </c>
    </row>
    <row r="139" ht="30" customHeight="1" spans="1:18">
      <c r="A139" s="17">
        <v>8</v>
      </c>
      <c r="B139" s="11">
        <v>45870</v>
      </c>
      <c r="C139" s="12"/>
      <c r="D139" s="154"/>
      <c r="E139" s="154"/>
      <c r="F139" s="13"/>
      <c r="G139" s="14"/>
      <c r="H139" s="15"/>
      <c r="I139" s="47">
        <f t="shared" si="58"/>
        <v>0</v>
      </c>
      <c r="J139" s="57">
        <f t="shared" si="59"/>
        <v>0</v>
      </c>
      <c r="K139" s="58"/>
      <c r="L139" s="13"/>
      <c r="M139" s="14"/>
      <c r="N139" s="13"/>
      <c r="O139" s="59"/>
      <c r="P139" s="60"/>
      <c r="Q139" s="160">
        <f t="shared" si="60"/>
        <v>0</v>
      </c>
      <c r="R139" s="161">
        <f t="shared" si="61"/>
        <v>0</v>
      </c>
    </row>
    <row r="140" ht="30" customHeight="1" spans="1:18">
      <c r="A140" s="17">
        <v>9</v>
      </c>
      <c r="B140" s="11">
        <v>45901</v>
      </c>
      <c r="C140" s="12"/>
      <c r="D140" s="154"/>
      <c r="E140" s="154"/>
      <c r="F140" s="13"/>
      <c r="G140" s="14"/>
      <c r="H140" s="15"/>
      <c r="I140" s="47">
        <f t="shared" si="58"/>
        <v>0</v>
      </c>
      <c r="J140" s="57">
        <f t="shared" si="59"/>
        <v>0</v>
      </c>
      <c r="K140" s="58"/>
      <c r="L140" s="13"/>
      <c r="M140" s="14"/>
      <c r="N140" s="13"/>
      <c r="O140" s="59"/>
      <c r="P140" s="60"/>
      <c r="Q140" s="160">
        <f t="shared" si="60"/>
        <v>0</v>
      </c>
      <c r="R140" s="161">
        <f t="shared" si="61"/>
        <v>0</v>
      </c>
    </row>
    <row r="141" ht="30" customHeight="1" spans="1:18">
      <c r="A141" s="17">
        <v>10</v>
      </c>
      <c r="B141" s="11">
        <v>45931</v>
      </c>
      <c r="C141" s="12"/>
      <c r="D141" s="154"/>
      <c r="E141" s="154"/>
      <c r="F141" s="13"/>
      <c r="G141" s="14"/>
      <c r="H141" s="15"/>
      <c r="I141" s="47">
        <f t="shared" si="58"/>
        <v>0</v>
      </c>
      <c r="J141" s="57">
        <f t="shared" si="59"/>
        <v>0</v>
      </c>
      <c r="K141" s="58"/>
      <c r="L141" s="13"/>
      <c r="M141" s="14"/>
      <c r="N141" s="13"/>
      <c r="O141" s="59"/>
      <c r="P141" s="60"/>
      <c r="Q141" s="160">
        <f t="shared" si="60"/>
        <v>0</v>
      </c>
      <c r="R141" s="161">
        <f t="shared" si="61"/>
        <v>0</v>
      </c>
    </row>
    <row r="142" ht="30" customHeight="1" spans="1:18">
      <c r="A142" s="17">
        <v>11</v>
      </c>
      <c r="B142" s="11">
        <v>45962</v>
      </c>
      <c r="C142" s="12"/>
      <c r="D142" s="154"/>
      <c r="E142" s="154"/>
      <c r="F142" s="13"/>
      <c r="G142" s="14"/>
      <c r="H142" s="15"/>
      <c r="I142" s="47">
        <f t="shared" si="58"/>
        <v>0</v>
      </c>
      <c r="J142" s="57">
        <f t="shared" si="59"/>
        <v>0</v>
      </c>
      <c r="K142" s="58"/>
      <c r="L142" s="13"/>
      <c r="M142" s="14"/>
      <c r="N142" s="13"/>
      <c r="O142" s="59"/>
      <c r="P142" s="60"/>
      <c r="Q142" s="160">
        <f t="shared" si="60"/>
        <v>0</v>
      </c>
      <c r="R142" s="161">
        <f t="shared" si="61"/>
        <v>0</v>
      </c>
    </row>
    <row r="143" ht="30" customHeight="1" spans="1:18">
      <c r="A143" s="17">
        <v>12</v>
      </c>
      <c r="B143" s="11">
        <v>45992</v>
      </c>
      <c r="C143" s="12"/>
      <c r="D143" s="154"/>
      <c r="E143" s="154"/>
      <c r="F143" s="13"/>
      <c r="G143" s="14"/>
      <c r="H143" s="15"/>
      <c r="I143" s="47">
        <f t="shared" si="58"/>
        <v>0</v>
      </c>
      <c r="J143" s="57">
        <f t="shared" si="59"/>
        <v>0</v>
      </c>
      <c r="K143" s="58"/>
      <c r="L143" s="13"/>
      <c r="M143" s="14"/>
      <c r="N143" s="13"/>
      <c r="O143" s="59"/>
      <c r="P143" s="60"/>
      <c r="Q143" s="160">
        <f t="shared" si="60"/>
        <v>0</v>
      </c>
      <c r="R143" s="161">
        <f t="shared" si="61"/>
        <v>0</v>
      </c>
    </row>
    <row r="144" ht="30" customHeight="1" spans="1:18">
      <c r="A144" s="20"/>
      <c r="B144" s="21" t="s">
        <v>25</v>
      </c>
      <c r="C144" s="20">
        <f>SUM(C132:C143)</f>
        <v>5</v>
      </c>
      <c r="D144" s="155"/>
      <c r="E144" s="155"/>
      <c r="F144" s="22">
        <f t="shared" ref="F144:N144" si="62">SUM(F132:F143)</f>
        <v>435.7</v>
      </c>
      <c r="G144" s="23">
        <f t="shared" si="62"/>
        <v>56</v>
      </c>
      <c r="H144" s="24">
        <f t="shared" si="62"/>
        <v>1548.35</v>
      </c>
      <c r="I144" s="20">
        <f t="shared" si="62"/>
        <v>76</v>
      </c>
      <c r="J144" s="61">
        <f t="shared" si="62"/>
        <v>2135.7</v>
      </c>
      <c r="K144" s="62">
        <f t="shared" si="62"/>
        <v>37</v>
      </c>
      <c r="L144" s="63">
        <f t="shared" si="62"/>
        <v>1177.7</v>
      </c>
      <c r="M144" s="50">
        <f t="shared" si="62"/>
        <v>258</v>
      </c>
      <c r="N144" s="22">
        <f t="shared" si="62"/>
        <v>8130.35</v>
      </c>
      <c r="O144" s="23"/>
      <c r="P144" s="24"/>
      <c r="Q144" s="162">
        <f>SUM(Q132:Q143)</f>
        <v>419</v>
      </c>
      <c r="R144" s="163">
        <f>SUM(R132:R143)</f>
        <v>13395.2</v>
      </c>
    </row>
    <row r="145" ht="45" customHeight="1" spans="1:18">
      <c r="A145" s="152" t="s">
        <v>260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</row>
    <row r="146" ht="30" customHeight="1" spans="1:18">
      <c r="A146" s="2" t="s">
        <v>1</v>
      </c>
      <c r="B146" s="3" t="s">
        <v>2</v>
      </c>
      <c r="C146" s="2" t="s">
        <v>261</v>
      </c>
      <c r="D146" s="4"/>
      <c r="E146" s="4" t="s">
        <v>262</v>
      </c>
      <c r="F146" s="3"/>
      <c r="G146" s="4" t="s">
        <v>263</v>
      </c>
      <c r="H146" s="3"/>
      <c r="I146" s="51" t="s">
        <v>264</v>
      </c>
      <c r="J146" s="52"/>
      <c r="K146" s="53" t="s">
        <v>265</v>
      </c>
      <c r="L146" s="4"/>
      <c r="M146" s="4" t="s">
        <v>266</v>
      </c>
      <c r="N146" s="3"/>
      <c r="O146" s="4" t="s">
        <v>267</v>
      </c>
      <c r="P146" s="3"/>
      <c r="Q146" s="156" t="s">
        <v>268</v>
      </c>
      <c r="R146" s="157"/>
    </row>
    <row r="147" ht="30" customHeight="1" spans="1:18">
      <c r="A147" s="5"/>
      <c r="B147" s="6"/>
      <c r="C147" s="7" t="s">
        <v>9</v>
      </c>
      <c r="D147" s="8" t="s">
        <v>10</v>
      </c>
      <c r="E147" s="8" t="s">
        <v>9</v>
      </c>
      <c r="F147" s="9" t="s">
        <v>10</v>
      </c>
      <c r="G147" s="8" t="s">
        <v>9</v>
      </c>
      <c r="H147" s="9" t="s">
        <v>10</v>
      </c>
      <c r="I147" s="54" t="s">
        <v>22</v>
      </c>
      <c r="J147" s="55" t="s">
        <v>23</v>
      </c>
      <c r="K147" s="56" t="s">
        <v>9</v>
      </c>
      <c r="L147" s="8" t="s">
        <v>10</v>
      </c>
      <c r="M147" s="8" t="s">
        <v>9</v>
      </c>
      <c r="N147" s="9" t="s">
        <v>10</v>
      </c>
      <c r="O147" s="8" t="s">
        <v>9</v>
      </c>
      <c r="P147" s="9" t="s">
        <v>10</v>
      </c>
      <c r="Q147" s="158" t="s">
        <v>22</v>
      </c>
      <c r="R147" s="159" t="s">
        <v>23</v>
      </c>
    </row>
    <row r="148" ht="30" customHeight="1" spans="1:18">
      <c r="A148" s="10">
        <v>1</v>
      </c>
      <c r="B148" s="11">
        <v>45658</v>
      </c>
      <c r="C148" s="12">
        <v>0</v>
      </c>
      <c r="D148" s="13">
        <v>0</v>
      </c>
      <c r="E148" s="14">
        <v>0</v>
      </c>
      <c r="F148" s="13">
        <v>0</v>
      </c>
      <c r="G148" s="16">
        <v>0</v>
      </c>
      <c r="H148" s="15">
        <v>0</v>
      </c>
      <c r="I148" s="47">
        <f t="shared" ref="I148:I159" si="63">C148+E148+G148</f>
        <v>0</v>
      </c>
      <c r="J148" s="57">
        <f t="shared" ref="J148:J159" si="64">D148+F148+H148</f>
        <v>0</v>
      </c>
      <c r="K148" s="58">
        <v>0</v>
      </c>
      <c r="L148" s="13">
        <v>0</v>
      </c>
      <c r="M148" s="14">
        <v>0</v>
      </c>
      <c r="N148" s="13">
        <v>0</v>
      </c>
      <c r="O148" s="59">
        <v>0</v>
      </c>
      <c r="P148" s="60">
        <v>0</v>
      </c>
      <c r="Q148" s="160">
        <f t="shared" ref="Q148:Q159" si="65">K148+M148+O148</f>
        <v>0</v>
      </c>
      <c r="R148" s="161">
        <f t="shared" ref="R148:R159" si="66">L148+N148+P148</f>
        <v>0</v>
      </c>
    </row>
    <row r="149" ht="30" customHeight="1" spans="1:18">
      <c r="A149" s="17">
        <v>2</v>
      </c>
      <c r="B149" s="11">
        <v>45689</v>
      </c>
      <c r="C149" s="12">
        <v>0</v>
      </c>
      <c r="D149" s="13">
        <v>0</v>
      </c>
      <c r="E149" s="14">
        <v>0</v>
      </c>
      <c r="F149" s="13">
        <v>0</v>
      </c>
      <c r="G149" s="16">
        <v>0</v>
      </c>
      <c r="H149" s="15">
        <v>0</v>
      </c>
      <c r="I149" s="47">
        <f t="shared" si="63"/>
        <v>0</v>
      </c>
      <c r="J149" s="57">
        <f t="shared" si="64"/>
        <v>0</v>
      </c>
      <c r="K149" s="58">
        <v>0</v>
      </c>
      <c r="L149" s="13">
        <v>0</v>
      </c>
      <c r="M149" s="14">
        <v>71</v>
      </c>
      <c r="N149" s="13">
        <v>2218.8</v>
      </c>
      <c r="O149" s="59">
        <v>0</v>
      </c>
      <c r="P149" s="60">
        <v>0</v>
      </c>
      <c r="Q149" s="160">
        <f t="shared" si="65"/>
        <v>71</v>
      </c>
      <c r="R149" s="161">
        <f t="shared" si="66"/>
        <v>2218.8</v>
      </c>
    </row>
    <row r="150" ht="30" customHeight="1" spans="1:18">
      <c r="A150" s="17">
        <v>3</v>
      </c>
      <c r="B150" s="11">
        <v>45717</v>
      </c>
      <c r="C150" s="12">
        <v>0</v>
      </c>
      <c r="D150" s="13">
        <v>0</v>
      </c>
      <c r="E150" s="44">
        <v>6</v>
      </c>
      <c r="F150" s="49">
        <v>187.55</v>
      </c>
      <c r="G150" s="16">
        <v>0</v>
      </c>
      <c r="H150" s="15">
        <v>0</v>
      </c>
      <c r="I150" s="47">
        <f t="shared" si="63"/>
        <v>6</v>
      </c>
      <c r="J150" s="57">
        <f t="shared" si="64"/>
        <v>187.55</v>
      </c>
      <c r="K150" s="58">
        <v>6</v>
      </c>
      <c r="L150" s="13">
        <v>190.45</v>
      </c>
      <c r="M150" s="14">
        <v>114</v>
      </c>
      <c r="N150" s="13">
        <v>3608.8</v>
      </c>
      <c r="O150" s="59">
        <v>0</v>
      </c>
      <c r="P150" s="60">
        <v>0</v>
      </c>
      <c r="Q150" s="160">
        <f t="shared" si="65"/>
        <v>120</v>
      </c>
      <c r="R150" s="161">
        <f t="shared" si="66"/>
        <v>3799.25</v>
      </c>
    </row>
    <row r="151" ht="30" customHeight="1" spans="1:18">
      <c r="A151" s="17">
        <v>4</v>
      </c>
      <c r="B151" s="11">
        <v>45748</v>
      </c>
      <c r="C151" s="12">
        <v>0</v>
      </c>
      <c r="D151" s="13">
        <v>0</v>
      </c>
      <c r="E151" s="14">
        <v>0</v>
      </c>
      <c r="F151" s="13">
        <v>0</v>
      </c>
      <c r="G151" s="16">
        <v>0</v>
      </c>
      <c r="H151" s="15">
        <v>0</v>
      </c>
      <c r="I151" s="47">
        <f t="shared" si="63"/>
        <v>0</v>
      </c>
      <c r="J151" s="57">
        <f t="shared" si="64"/>
        <v>0</v>
      </c>
      <c r="K151" s="58">
        <v>22</v>
      </c>
      <c r="L151" s="13">
        <v>696.8</v>
      </c>
      <c r="M151" s="14">
        <v>97</v>
      </c>
      <c r="N151" s="13">
        <v>3045.15</v>
      </c>
      <c r="O151" s="59">
        <v>0</v>
      </c>
      <c r="P151" s="60">
        <v>0</v>
      </c>
      <c r="Q151" s="160">
        <f t="shared" si="65"/>
        <v>119</v>
      </c>
      <c r="R151" s="161">
        <f t="shared" si="66"/>
        <v>3741.95</v>
      </c>
    </row>
    <row r="152" ht="30" customHeight="1" spans="1:18">
      <c r="A152" s="17">
        <v>5</v>
      </c>
      <c r="B152" s="11">
        <v>45778</v>
      </c>
      <c r="C152" s="12">
        <v>0</v>
      </c>
      <c r="D152" s="13">
        <v>0</v>
      </c>
      <c r="E152" s="14">
        <v>0</v>
      </c>
      <c r="F152" s="13">
        <v>0</v>
      </c>
      <c r="G152" s="16">
        <v>0</v>
      </c>
      <c r="H152" s="15">
        <v>0</v>
      </c>
      <c r="I152" s="47">
        <f t="shared" si="63"/>
        <v>0</v>
      </c>
      <c r="J152" s="57">
        <f t="shared" si="64"/>
        <v>0</v>
      </c>
      <c r="K152" s="58">
        <v>0</v>
      </c>
      <c r="L152" s="13">
        <v>0</v>
      </c>
      <c r="M152" s="14">
        <v>132</v>
      </c>
      <c r="N152" s="13">
        <v>4183.05</v>
      </c>
      <c r="O152" s="59">
        <v>0</v>
      </c>
      <c r="P152" s="60">
        <v>0</v>
      </c>
      <c r="Q152" s="160">
        <f t="shared" si="65"/>
        <v>132</v>
      </c>
      <c r="R152" s="161">
        <f t="shared" si="66"/>
        <v>4183.05</v>
      </c>
    </row>
    <row r="153" ht="30" customHeight="1" spans="1:18">
      <c r="A153" s="17">
        <v>6</v>
      </c>
      <c r="B153" s="11">
        <v>45809</v>
      </c>
      <c r="C153" s="12">
        <v>0</v>
      </c>
      <c r="D153" s="13">
        <v>0</v>
      </c>
      <c r="E153" s="14">
        <v>0</v>
      </c>
      <c r="F153" s="13">
        <v>0</v>
      </c>
      <c r="G153" s="16">
        <v>0</v>
      </c>
      <c r="H153" s="15">
        <v>0</v>
      </c>
      <c r="I153" s="47">
        <f t="shared" si="63"/>
        <v>0</v>
      </c>
      <c r="J153" s="57">
        <f t="shared" si="64"/>
        <v>0</v>
      </c>
      <c r="K153" s="58">
        <v>6</v>
      </c>
      <c r="L153" s="13">
        <v>192.3</v>
      </c>
      <c r="M153" s="14">
        <v>32</v>
      </c>
      <c r="N153" s="13">
        <v>1042</v>
      </c>
      <c r="O153" s="106">
        <v>25</v>
      </c>
      <c r="P153" s="60">
        <v>799.15</v>
      </c>
      <c r="Q153" s="160">
        <f t="shared" si="65"/>
        <v>63</v>
      </c>
      <c r="R153" s="161">
        <f t="shared" si="66"/>
        <v>2033.45</v>
      </c>
    </row>
    <row r="154" ht="30" customHeight="1" spans="1:18">
      <c r="A154" s="17">
        <v>7</v>
      </c>
      <c r="B154" s="11">
        <v>45839</v>
      </c>
      <c r="C154" s="12">
        <v>0</v>
      </c>
      <c r="D154" s="13">
        <v>0</v>
      </c>
      <c r="E154" s="14">
        <v>0</v>
      </c>
      <c r="F154" s="13">
        <v>0</v>
      </c>
      <c r="G154" s="16">
        <v>0</v>
      </c>
      <c r="H154" s="15">
        <v>0</v>
      </c>
      <c r="I154" s="47">
        <f t="shared" si="63"/>
        <v>0</v>
      </c>
      <c r="J154" s="57">
        <f t="shared" si="64"/>
        <v>0</v>
      </c>
      <c r="K154" s="58">
        <v>0</v>
      </c>
      <c r="L154" s="13">
        <v>0</v>
      </c>
      <c r="M154" s="14">
        <v>5</v>
      </c>
      <c r="N154" s="13">
        <v>161.5</v>
      </c>
      <c r="O154" s="59">
        <v>46</v>
      </c>
      <c r="P154" s="60">
        <v>1471.25</v>
      </c>
      <c r="Q154" s="160">
        <f t="shared" si="65"/>
        <v>51</v>
      </c>
      <c r="R154" s="161">
        <f t="shared" si="66"/>
        <v>1632.75</v>
      </c>
    </row>
    <row r="155" ht="30" customHeight="1" spans="1:18">
      <c r="A155" s="17">
        <v>8</v>
      </c>
      <c r="B155" s="11">
        <v>45870</v>
      </c>
      <c r="C155" s="12"/>
      <c r="D155" s="13"/>
      <c r="E155" s="14"/>
      <c r="F155" s="13"/>
      <c r="G155" s="16"/>
      <c r="H155" s="15"/>
      <c r="I155" s="47">
        <f t="shared" si="63"/>
        <v>0</v>
      </c>
      <c r="J155" s="57">
        <f t="shared" si="64"/>
        <v>0</v>
      </c>
      <c r="K155" s="58"/>
      <c r="L155" s="13"/>
      <c r="M155" s="14"/>
      <c r="N155" s="13"/>
      <c r="O155" s="59"/>
      <c r="P155" s="60"/>
      <c r="Q155" s="160">
        <f t="shared" si="65"/>
        <v>0</v>
      </c>
      <c r="R155" s="161">
        <f t="shared" si="66"/>
        <v>0</v>
      </c>
    </row>
    <row r="156" ht="30" customHeight="1" spans="1:18">
      <c r="A156" s="17">
        <v>9</v>
      </c>
      <c r="B156" s="11">
        <v>45901</v>
      </c>
      <c r="C156" s="12"/>
      <c r="D156" s="13"/>
      <c r="E156" s="14"/>
      <c r="F156" s="13"/>
      <c r="G156" s="16"/>
      <c r="H156" s="15"/>
      <c r="I156" s="47">
        <f t="shared" si="63"/>
        <v>0</v>
      </c>
      <c r="J156" s="57">
        <f t="shared" si="64"/>
        <v>0</v>
      </c>
      <c r="K156" s="58"/>
      <c r="L156" s="13"/>
      <c r="M156" s="14"/>
      <c r="N156" s="13"/>
      <c r="O156" s="59"/>
      <c r="P156" s="60"/>
      <c r="Q156" s="160">
        <f t="shared" si="65"/>
        <v>0</v>
      </c>
      <c r="R156" s="161">
        <f t="shared" si="66"/>
        <v>0</v>
      </c>
    </row>
    <row r="157" ht="30" customHeight="1" spans="1:18">
      <c r="A157" s="17">
        <v>10</v>
      </c>
      <c r="B157" s="11">
        <v>45931</v>
      </c>
      <c r="C157" s="12"/>
      <c r="D157" s="13"/>
      <c r="E157" s="14"/>
      <c r="F157" s="13"/>
      <c r="G157" s="16"/>
      <c r="H157" s="15"/>
      <c r="I157" s="47">
        <f t="shared" si="63"/>
        <v>0</v>
      </c>
      <c r="J157" s="57">
        <f t="shared" si="64"/>
        <v>0</v>
      </c>
      <c r="K157" s="58"/>
      <c r="L157" s="13"/>
      <c r="M157" s="14"/>
      <c r="N157" s="13"/>
      <c r="O157" s="59"/>
      <c r="P157" s="60"/>
      <c r="Q157" s="160">
        <f t="shared" si="65"/>
        <v>0</v>
      </c>
      <c r="R157" s="161">
        <f t="shared" si="66"/>
        <v>0</v>
      </c>
    </row>
    <row r="158" ht="30" customHeight="1" spans="1:18">
      <c r="A158" s="17">
        <v>11</v>
      </c>
      <c r="B158" s="11">
        <v>45962</v>
      </c>
      <c r="C158" s="12"/>
      <c r="D158" s="13"/>
      <c r="E158" s="14"/>
      <c r="F158" s="13"/>
      <c r="G158" s="16"/>
      <c r="H158" s="15"/>
      <c r="I158" s="47">
        <f t="shared" si="63"/>
        <v>0</v>
      </c>
      <c r="J158" s="57">
        <f t="shared" si="64"/>
        <v>0</v>
      </c>
      <c r="K158" s="58"/>
      <c r="L158" s="13"/>
      <c r="M158" s="14"/>
      <c r="N158" s="13"/>
      <c r="O158" s="59"/>
      <c r="P158" s="60"/>
      <c r="Q158" s="160">
        <f t="shared" si="65"/>
        <v>0</v>
      </c>
      <c r="R158" s="161">
        <f t="shared" si="66"/>
        <v>0</v>
      </c>
    </row>
    <row r="159" ht="30" customHeight="1" spans="1:18">
      <c r="A159" s="17">
        <v>12</v>
      </c>
      <c r="B159" s="11">
        <v>45992</v>
      </c>
      <c r="C159" s="12"/>
      <c r="D159" s="13"/>
      <c r="E159" s="14"/>
      <c r="F159" s="13"/>
      <c r="G159" s="16"/>
      <c r="H159" s="15"/>
      <c r="I159" s="47">
        <f t="shared" si="63"/>
        <v>0</v>
      </c>
      <c r="J159" s="57">
        <f t="shared" si="64"/>
        <v>0</v>
      </c>
      <c r="K159" s="58"/>
      <c r="L159" s="13"/>
      <c r="M159" s="14"/>
      <c r="N159" s="13"/>
      <c r="O159" s="59"/>
      <c r="P159" s="60"/>
      <c r="Q159" s="160">
        <f t="shared" si="65"/>
        <v>0</v>
      </c>
      <c r="R159" s="161">
        <f t="shared" si="66"/>
        <v>0</v>
      </c>
    </row>
    <row r="160" ht="30" customHeight="1" spans="1:18">
      <c r="A160" s="20"/>
      <c r="B160" s="21" t="s">
        <v>25</v>
      </c>
      <c r="C160" s="20">
        <f t="shared" ref="A160:R160" si="67">SUM(C148:C159)</f>
        <v>0</v>
      </c>
      <c r="D160" s="22">
        <f t="shared" si="67"/>
        <v>0</v>
      </c>
      <c r="E160" s="23">
        <f t="shared" si="67"/>
        <v>6</v>
      </c>
      <c r="F160" s="22">
        <f t="shared" si="67"/>
        <v>187.55</v>
      </c>
      <c r="G160" s="23">
        <f t="shared" si="67"/>
        <v>0</v>
      </c>
      <c r="H160" s="24">
        <f t="shared" si="67"/>
        <v>0</v>
      </c>
      <c r="I160" s="20">
        <f t="shared" si="67"/>
        <v>6</v>
      </c>
      <c r="J160" s="61">
        <f t="shared" si="67"/>
        <v>187.55</v>
      </c>
      <c r="K160" s="62">
        <f t="shared" si="67"/>
        <v>34</v>
      </c>
      <c r="L160" s="63">
        <f t="shared" si="67"/>
        <v>1079.55</v>
      </c>
      <c r="M160" s="50">
        <f t="shared" si="67"/>
        <v>451</v>
      </c>
      <c r="N160" s="22">
        <f t="shared" si="67"/>
        <v>14259.3</v>
      </c>
      <c r="O160" s="23">
        <f t="shared" si="67"/>
        <v>71</v>
      </c>
      <c r="P160" s="24">
        <f t="shared" si="67"/>
        <v>2270.4</v>
      </c>
      <c r="Q160" s="162">
        <f t="shared" si="67"/>
        <v>556</v>
      </c>
      <c r="R160" s="163">
        <f t="shared" si="67"/>
        <v>17609.25</v>
      </c>
    </row>
    <row r="161" ht="47" customHeight="1" spans="1:24">
      <c r="A161" s="46" t="s">
        <v>269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30" customHeight="1" spans="1:24">
      <c r="A162" s="2" t="s">
        <v>1</v>
      </c>
      <c r="B162" s="3" t="s">
        <v>2</v>
      </c>
      <c r="C162" s="2" t="s">
        <v>270</v>
      </c>
      <c r="D162" s="4"/>
      <c r="E162" s="4" t="s">
        <v>271</v>
      </c>
      <c r="F162" s="3"/>
      <c r="G162" s="4" t="s">
        <v>272</v>
      </c>
      <c r="H162" s="3"/>
      <c r="I162" s="51" t="s">
        <v>273</v>
      </c>
      <c r="J162" s="52"/>
      <c r="K162" s="53" t="s">
        <v>274</v>
      </c>
      <c r="L162" s="4"/>
      <c r="M162" s="4" t="s">
        <v>275</v>
      </c>
      <c r="N162" s="3"/>
      <c r="O162" s="4" t="s">
        <v>276</v>
      </c>
      <c r="P162" s="3"/>
      <c r="Q162" s="91" t="s">
        <v>277</v>
      </c>
      <c r="R162" s="99"/>
      <c r="S162" s="27" t="s">
        <v>278</v>
      </c>
      <c r="T162" s="4"/>
      <c r="U162" s="4" t="s">
        <v>279</v>
      </c>
      <c r="V162" s="128"/>
      <c r="W162" s="91" t="s">
        <v>280</v>
      </c>
      <c r="X162" s="92"/>
    </row>
    <row r="163" ht="30" customHeight="1" spans="1:24">
      <c r="A163" s="5"/>
      <c r="B163" s="6"/>
      <c r="C163" s="7" t="s">
        <v>9</v>
      </c>
      <c r="D163" s="8" t="s">
        <v>10</v>
      </c>
      <c r="E163" s="8" t="s">
        <v>9</v>
      </c>
      <c r="F163" s="9" t="s">
        <v>10</v>
      </c>
      <c r="G163" s="8" t="s">
        <v>9</v>
      </c>
      <c r="H163" s="9" t="s">
        <v>10</v>
      </c>
      <c r="I163" s="54" t="s">
        <v>22</v>
      </c>
      <c r="J163" s="55" t="s">
        <v>23</v>
      </c>
      <c r="K163" s="56" t="s">
        <v>9</v>
      </c>
      <c r="L163" s="8" t="s">
        <v>10</v>
      </c>
      <c r="M163" s="8" t="s">
        <v>9</v>
      </c>
      <c r="N163" s="9" t="s">
        <v>10</v>
      </c>
      <c r="O163" s="8" t="s">
        <v>9</v>
      </c>
      <c r="P163" s="9" t="s">
        <v>10</v>
      </c>
      <c r="Q163" s="54" t="s">
        <v>22</v>
      </c>
      <c r="R163" s="65" t="s">
        <v>23</v>
      </c>
      <c r="S163" s="29" t="s">
        <v>9</v>
      </c>
      <c r="T163" s="8" t="s">
        <v>10</v>
      </c>
      <c r="U163" s="8" t="s">
        <v>9</v>
      </c>
      <c r="V163" s="129" t="s">
        <v>10</v>
      </c>
      <c r="W163" s="54" t="s">
        <v>9</v>
      </c>
      <c r="X163" s="55" t="s">
        <v>10</v>
      </c>
    </row>
    <row r="164" ht="30" customHeight="1" spans="1:24">
      <c r="A164" s="10">
        <v>1</v>
      </c>
      <c r="B164" s="11">
        <v>45658</v>
      </c>
      <c r="C164" s="12">
        <v>0</v>
      </c>
      <c r="D164" s="13">
        <v>0</v>
      </c>
      <c r="E164" s="14">
        <v>0</v>
      </c>
      <c r="F164" s="13">
        <v>0</v>
      </c>
      <c r="G164" s="16">
        <v>0</v>
      </c>
      <c r="H164" s="15">
        <v>0</v>
      </c>
      <c r="I164" s="47">
        <f t="shared" ref="I164:I175" si="68">C164+E164+G164</f>
        <v>0</v>
      </c>
      <c r="J164" s="57">
        <f t="shared" ref="J164:J175" si="69">D164+F164+H164</f>
        <v>0</v>
      </c>
      <c r="K164" s="58">
        <v>0</v>
      </c>
      <c r="L164" s="13">
        <v>0</v>
      </c>
      <c r="M164" s="14">
        <v>0</v>
      </c>
      <c r="N164" s="13">
        <v>0</v>
      </c>
      <c r="O164" s="59">
        <v>0</v>
      </c>
      <c r="P164" s="60">
        <v>0</v>
      </c>
      <c r="Q164" s="17">
        <f t="shared" ref="Q164:Q175" si="70">K164+M164+O164</f>
        <v>0</v>
      </c>
      <c r="R164" s="130">
        <f t="shared" ref="R164:R175" si="71">L164+N164+P164</f>
        <v>0</v>
      </c>
      <c r="S164" s="150">
        <v>0</v>
      </c>
      <c r="T164" s="135">
        <v>0</v>
      </c>
      <c r="U164" s="59">
        <v>0</v>
      </c>
      <c r="V164" s="60">
        <v>0</v>
      </c>
      <c r="W164" s="104">
        <f t="shared" ref="W164:W175" si="72">S164+U164</f>
        <v>0</v>
      </c>
      <c r="X164" s="146">
        <f t="shared" ref="X164:X175" si="73">T164+V164</f>
        <v>0</v>
      </c>
    </row>
    <row r="165" ht="30" customHeight="1" spans="1:24">
      <c r="A165" s="17">
        <v>2</v>
      </c>
      <c r="B165" s="11">
        <v>45689</v>
      </c>
      <c r="C165" s="12">
        <v>0</v>
      </c>
      <c r="D165" s="13">
        <v>0</v>
      </c>
      <c r="E165" s="14">
        <v>0</v>
      </c>
      <c r="F165" s="13">
        <v>0</v>
      </c>
      <c r="G165" s="16">
        <v>0</v>
      </c>
      <c r="H165" s="15">
        <v>0</v>
      </c>
      <c r="I165" s="47">
        <f t="shared" si="68"/>
        <v>0</v>
      </c>
      <c r="J165" s="57">
        <f t="shared" si="69"/>
        <v>0</v>
      </c>
      <c r="K165" s="58">
        <v>0</v>
      </c>
      <c r="L165" s="13">
        <v>0</v>
      </c>
      <c r="M165" s="14">
        <v>0</v>
      </c>
      <c r="N165" s="13">
        <v>0</v>
      </c>
      <c r="O165" s="59">
        <v>0</v>
      </c>
      <c r="P165" s="60">
        <v>0</v>
      </c>
      <c r="Q165" s="17">
        <f t="shared" si="70"/>
        <v>0</v>
      </c>
      <c r="R165" s="130">
        <f t="shared" si="71"/>
        <v>0</v>
      </c>
      <c r="S165" s="150">
        <v>0</v>
      </c>
      <c r="T165" s="135">
        <v>0</v>
      </c>
      <c r="U165" s="59">
        <v>0</v>
      </c>
      <c r="V165" s="60">
        <v>0</v>
      </c>
      <c r="W165" s="104">
        <f t="shared" si="72"/>
        <v>0</v>
      </c>
      <c r="X165" s="146">
        <f t="shared" si="73"/>
        <v>0</v>
      </c>
    </row>
    <row r="166" ht="30" customHeight="1" spans="1:24">
      <c r="A166" s="17">
        <v>3</v>
      </c>
      <c r="B166" s="11">
        <v>45717</v>
      </c>
      <c r="C166" s="12">
        <v>0</v>
      </c>
      <c r="D166" s="13">
        <v>0</v>
      </c>
      <c r="E166" s="14">
        <v>0</v>
      </c>
      <c r="F166" s="13">
        <v>0</v>
      </c>
      <c r="G166" s="16">
        <v>0</v>
      </c>
      <c r="H166" s="15">
        <v>0</v>
      </c>
      <c r="I166" s="47">
        <f t="shared" si="68"/>
        <v>0</v>
      </c>
      <c r="J166" s="57">
        <f t="shared" si="69"/>
        <v>0</v>
      </c>
      <c r="K166" s="58">
        <v>0</v>
      </c>
      <c r="L166" s="13">
        <v>0</v>
      </c>
      <c r="M166" s="14">
        <v>0</v>
      </c>
      <c r="N166" s="13">
        <v>0</v>
      </c>
      <c r="O166" s="59">
        <v>0</v>
      </c>
      <c r="P166" s="60">
        <v>0</v>
      </c>
      <c r="Q166" s="17">
        <f t="shared" si="70"/>
        <v>0</v>
      </c>
      <c r="R166" s="130">
        <f t="shared" si="71"/>
        <v>0</v>
      </c>
      <c r="S166" s="150">
        <v>0</v>
      </c>
      <c r="T166" s="135">
        <v>0</v>
      </c>
      <c r="U166" s="59">
        <v>0</v>
      </c>
      <c r="V166" s="60">
        <v>0</v>
      </c>
      <c r="W166" s="104">
        <f t="shared" si="72"/>
        <v>0</v>
      </c>
      <c r="X166" s="146">
        <f t="shared" si="73"/>
        <v>0</v>
      </c>
    </row>
    <row r="167" ht="30" customHeight="1" spans="1:24">
      <c r="A167" s="17">
        <v>4</v>
      </c>
      <c r="B167" s="11">
        <v>45748</v>
      </c>
      <c r="C167" s="12">
        <v>0</v>
      </c>
      <c r="D167" s="13">
        <v>0</v>
      </c>
      <c r="E167" s="14">
        <v>0</v>
      </c>
      <c r="F167" s="13">
        <v>0</v>
      </c>
      <c r="G167" s="16">
        <v>0</v>
      </c>
      <c r="H167" s="15">
        <v>0</v>
      </c>
      <c r="I167" s="47">
        <f t="shared" si="68"/>
        <v>0</v>
      </c>
      <c r="J167" s="57">
        <f t="shared" si="69"/>
        <v>0</v>
      </c>
      <c r="K167" s="58">
        <v>0</v>
      </c>
      <c r="L167" s="13">
        <v>0</v>
      </c>
      <c r="M167" s="14">
        <v>0</v>
      </c>
      <c r="N167" s="13">
        <v>0</v>
      </c>
      <c r="O167" s="59">
        <v>0</v>
      </c>
      <c r="P167" s="60">
        <v>0</v>
      </c>
      <c r="Q167" s="17">
        <f t="shared" si="70"/>
        <v>0</v>
      </c>
      <c r="R167" s="130">
        <f t="shared" si="71"/>
        <v>0</v>
      </c>
      <c r="S167" s="150">
        <v>0</v>
      </c>
      <c r="T167" s="135">
        <v>0</v>
      </c>
      <c r="U167" s="59">
        <v>0</v>
      </c>
      <c r="V167" s="60">
        <v>0</v>
      </c>
      <c r="W167" s="104">
        <f t="shared" si="72"/>
        <v>0</v>
      </c>
      <c r="X167" s="146">
        <f t="shared" si="73"/>
        <v>0</v>
      </c>
    </row>
    <row r="168" ht="30" customHeight="1" spans="1:24">
      <c r="A168" s="17">
        <v>5</v>
      </c>
      <c r="B168" s="11">
        <v>45778</v>
      </c>
      <c r="C168" s="12">
        <v>0</v>
      </c>
      <c r="D168" s="13">
        <v>0</v>
      </c>
      <c r="E168" s="14">
        <v>0</v>
      </c>
      <c r="F168" s="13">
        <v>0</v>
      </c>
      <c r="G168" s="16">
        <v>0</v>
      </c>
      <c r="H168" s="15">
        <v>0</v>
      </c>
      <c r="I168" s="47">
        <f t="shared" si="68"/>
        <v>0</v>
      </c>
      <c r="J168" s="57">
        <f t="shared" si="69"/>
        <v>0</v>
      </c>
      <c r="K168" s="58">
        <v>0</v>
      </c>
      <c r="L168" s="13">
        <v>0</v>
      </c>
      <c r="M168" s="14">
        <v>0</v>
      </c>
      <c r="N168" s="13">
        <v>0</v>
      </c>
      <c r="O168" s="59">
        <v>0</v>
      </c>
      <c r="P168" s="60">
        <v>0</v>
      </c>
      <c r="Q168" s="17">
        <f t="shared" si="70"/>
        <v>0</v>
      </c>
      <c r="R168" s="130">
        <f t="shared" si="71"/>
        <v>0</v>
      </c>
      <c r="S168" s="150">
        <v>0</v>
      </c>
      <c r="T168" s="135">
        <v>0</v>
      </c>
      <c r="U168" s="59">
        <v>0</v>
      </c>
      <c r="V168" s="60">
        <v>0</v>
      </c>
      <c r="W168" s="104">
        <f t="shared" si="72"/>
        <v>0</v>
      </c>
      <c r="X168" s="146">
        <f t="shared" si="73"/>
        <v>0</v>
      </c>
    </row>
    <row r="169" ht="30" customHeight="1" spans="1:24">
      <c r="A169" s="17">
        <v>6</v>
      </c>
      <c r="B169" s="11">
        <v>45809</v>
      </c>
      <c r="C169" s="12">
        <v>0</v>
      </c>
      <c r="D169" s="13">
        <v>0</v>
      </c>
      <c r="E169" s="14">
        <v>0</v>
      </c>
      <c r="F169" s="13">
        <v>0</v>
      </c>
      <c r="G169" s="16">
        <v>0</v>
      </c>
      <c r="H169" s="15">
        <v>0</v>
      </c>
      <c r="I169" s="47">
        <f t="shared" si="68"/>
        <v>0</v>
      </c>
      <c r="J169" s="57">
        <f t="shared" si="69"/>
        <v>0</v>
      </c>
      <c r="K169" s="58">
        <v>0</v>
      </c>
      <c r="L169" s="13">
        <v>0</v>
      </c>
      <c r="M169" s="14">
        <v>0</v>
      </c>
      <c r="N169" s="13">
        <v>0</v>
      </c>
      <c r="O169" s="59">
        <v>0</v>
      </c>
      <c r="P169" s="60">
        <v>0</v>
      </c>
      <c r="Q169" s="17">
        <f t="shared" si="70"/>
        <v>0</v>
      </c>
      <c r="R169" s="130">
        <f t="shared" si="71"/>
        <v>0</v>
      </c>
      <c r="S169" s="150">
        <v>0</v>
      </c>
      <c r="T169" s="135">
        <v>0</v>
      </c>
      <c r="U169" s="89">
        <v>5</v>
      </c>
      <c r="V169" s="133">
        <v>153.55</v>
      </c>
      <c r="W169" s="104">
        <f t="shared" si="72"/>
        <v>5</v>
      </c>
      <c r="X169" s="146">
        <f t="shared" si="73"/>
        <v>153.55</v>
      </c>
    </row>
    <row r="170" ht="30" customHeight="1" spans="1:24">
      <c r="A170" s="17">
        <v>7</v>
      </c>
      <c r="B170" s="11">
        <v>45839</v>
      </c>
      <c r="C170" s="12">
        <v>0</v>
      </c>
      <c r="D170" s="13">
        <v>0</v>
      </c>
      <c r="E170" s="14">
        <v>0</v>
      </c>
      <c r="F170" s="13">
        <v>0</v>
      </c>
      <c r="G170" s="16">
        <v>0</v>
      </c>
      <c r="H170" s="15">
        <v>0</v>
      </c>
      <c r="I170" s="47">
        <f t="shared" si="68"/>
        <v>0</v>
      </c>
      <c r="J170" s="57">
        <f t="shared" si="69"/>
        <v>0</v>
      </c>
      <c r="K170" s="58">
        <v>0</v>
      </c>
      <c r="L170" s="13">
        <v>0</v>
      </c>
      <c r="M170" s="14">
        <v>0</v>
      </c>
      <c r="N170" s="13">
        <v>0</v>
      </c>
      <c r="O170" s="59">
        <v>0</v>
      </c>
      <c r="P170" s="60">
        <v>0</v>
      </c>
      <c r="Q170" s="17">
        <f t="shared" si="70"/>
        <v>0</v>
      </c>
      <c r="R170" s="130">
        <f t="shared" si="71"/>
        <v>0</v>
      </c>
      <c r="S170" s="150">
        <v>0</v>
      </c>
      <c r="T170" s="135">
        <v>0</v>
      </c>
      <c r="U170" s="59">
        <v>0</v>
      </c>
      <c r="V170" s="60">
        <v>0</v>
      </c>
      <c r="W170" s="104">
        <f t="shared" si="72"/>
        <v>0</v>
      </c>
      <c r="X170" s="146">
        <f t="shared" si="73"/>
        <v>0</v>
      </c>
    </row>
    <row r="171" ht="30" customHeight="1" spans="1:24">
      <c r="A171" s="17">
        <v>8</v>
      </c>
      <c r="B171" s="11">
        <v>45870</v>
      </c>
      <c r="C171" s="12"/>
      <c r="D171" s="13"/>
      <c r="E171" s="14"/>
      <c r="F171" s="13"/>
      <c r="G171" s="16"/>
      <c r="H171" s="15"/>
      <c r="I171" s="47">
        <f t="shared" si="68"/>
        <v>0</v>
      </c>
      <c r="J171" s="57">
        <f t="shared" si="69"/>
        <v>0</v>
      </c>
      <c r="K171" s="58"/>
      <c r="L171" s="13"/>
      <c r="M171" s="14"/>
      <c r="N171" s="13"/>
      <c r="O171" s="59"/>
      <c r="P171" s="60"/>
      <c r="Q171" s="17">
        <f t="shared" si="70"/>
        <v>0</v>
      </c>
      <c r="R171" s="130">
        <f t="shared" si="71"/>
        <v>0</v>
      </c>
      <c r="S171" s="150"/>
      <c r="T171" s="135"/>
      <c r="U171" s="59"/>
      <c r="V171" s="60"/>
      <c r="W171" s="104">
        <f t="shared" si="72"/>
        <v>0</v>
      </c>
      <c r="X171" s="146">
        <f t="shared" si="73"/>
        <v>0</v>
      </c>
    </row>
    <row r="172" ht="30" customHeight="1" spans="1:24">
      <c r="A172" s="17">
        <v>9</v>
      </c>
      <c r="B172" s="11">
        <v>45901</v>
      </c>
      <c r="C172" s="12"/>
      <c r="D172" s="13"/>
      <c r="E172" s="14"/>
      <c r="F172" s="13"/>
      <c r="G172" s="16"/>
      <c r="H172" s="15"/>
      <c r="I172" s="47">
        <f t="shared" si="68"/>
        <v>0</v>
      </c>
      <c r="J172" s="57">
        <f t="shared" si="69"/>
        <v>0</v>
      </c>
      <c r="K172" s="58"/>
      <c r="L172" s="13"/>
      <c r="M172" s="14"/>
      <c r="N172" s="13"/>
      <c r="O172" s="59"/>
      <c r="P172" s="60"/>
      <c r="Q172" s="17">
        <f t="shared" si="70"/>
        <v>0</v>
      </c>
      <c r="R172" s="130">
        <f t="shared" si="71"/>
        <v>0</v>
      </c>
      <c r="S172" s="150"/>
      <c r="T172" s="135"/>
      <c r="U172" s="59"/>
      <c r="V172" s="60"/>
      <c r="W172" s="104">
        <f t="shared" si="72"/>
        <v>0</v>
      </c>
      <c r="X172" s="146">
        <f t="shared" si="73"/>
        <v>0</v>
      </c>
    </row>
    <row r="173" ht="30" customHeight="1" spans="1:24">
      <c r="A173" s="17">
        <v>10</v>
      </c>
      <c r="B173" s="11">
        <v>45931</v>
      </c>
      <c r="C173" s="12"/>
      <c r="D173" s="13"/>
      <c r="E173" s="14"/>
      <c r="F173" s="13"/>
      <c r="G173" s="16"/>
      <c r="H173" s="15"/>
      <c r="I173" s="47">
        <f t="shared" si="68"/>
        <v>0</v>
      </c>
      <c r="J173" s="57">
        <f t="shared" si="69"/>
        <v>0</v>
      </c>
      <c r="K173" s="58"/>
      <c r="L173" s="13"/>
      <c r="M173" s="14"/>
      <c r="N173" s="13"/>
      <c r="O173" s="59"/>
      <c r="P173" s="60"/>
      <c r="Q173" s="17">
        <f t="shared" si="70"/>
        <v>0</v>
      </c>
      <c r="R173" s="130">
        <f t="shared" si="71"/>
        <v>0</v>
      </c>
      <c r="S173" s="150"/>
      <c r="T173" s="135"/>
      <c r="U173" s="59"/>
      <c r="V173" s="60"/>
      <c r="W173" s="104">
        <f t="shared" si="72"/>
        <v>0</v>
      </c>
      <c r="X173" s="146">
        <f t="shared" si="73"/>
        <v>0</v>
      </c>
    </row>
    <row r="174" ht="30" customHeight="1" spans="1:24">
      <c r="A174" s="17">
        <v>11</v>
      </c>
      <c r="B174" s="11">
        <v>45962</v>
      </c>
      <c r="C174" s="12"/>
      <c r="D174" s="13"/>
      <c r="E174" s="14"/>
      <c r="F174" s="13"/>
      <c r="G174" s="16"/>
      <c r="H174" s="15"/>
      <c r="I174" s="47">
        <f t="shared" si="68"/>
        <v>0</v>
      </c>
      <c r="J174" s="57">
        <f t="shared" si="69"/>
        <v>0</v>
      </c>
      <c r="K174" s="58"/>
      <c r="L174" s="13"/>
      <c r="M174" s="14"/>
      <c r="N174" s="13"/>
      <c r="O174" s="59"/>
      <c r="P174" s="60"/>
      <c r="Q174" s="17">
        <f t="shared" si="70"/>
        <v>0</v>
      </c>
      <c r="R174" s="130">
        <f t="shared" si="71"/>
        <v>0</v>
      </c>
      <c r="S174" s="150"/>
      <c r="T174" s="135"/>
      <c r="U174" s="59"/>
      <c r="V174" s="60"/>
      <c r="W174" s="104">
        <f t="shared" si="72"/>
        <v>0</v>
      </c>
      <c r="X174" s="146">
        <f t="shared" si="73"/>
        <v>0</v>
      </c>
    </row>
    <row r="175" ht="30" customHeight="1" spans="1:24">
      <c r="A175" s="17">
        <v>12</v>
      </c>
      <c r="B175" s="11">
        <v>45992</v>
      </c>
      <c r="C175" s="12"/>
      <c r="D175" s="13"/>
      <c r="E175" s="14"/>
      <c r="F175" s="13"/>
      <c r="G175" s="16"/>
      <c r="H175" s="15"/>
      <c r="I175" s="47">
        <f t="shared" si="68"/>
        <v>0</v>
      </c>
      <c r="J175" s="57">
        <f t="shared" si="69"/>
        <v>0</v>
      </c>
      <c r="K175" s="58"/>
      <c r="L175" s="13"/>
      <c r="M175" s="14"/>
      <c r="N175" s="13"/>
      <c r="O175" s="59"/>
      <c r="P175" s="60"/>
      <c r="Q175" s="17">
        <f t="shared" si="70"/>
        <v>0</v>
      </c>
      <c r="R175" s="130">
        <f t="shared" si="71"/>
        <v>0</v>
      </c>
      <c r="S175" s="150"/>
      <c r="T175" s="135"/>
      <c r="U175" s="59"/>
      <c r="V175" s="60"/>
      <c r="W175" s="104">
        <f t="shared" si="72"/>
        <v>0</v>
      </c>
      <c r="X175" s="146">
        <f t="shared" si="73"/>
        <v>0</v>
      </c>
    </row>
    <row r="176" ht="30" customHeight="1" spans="1:24">
      <c r="A176" s="20"/>
      <c r="B176" s="21" t="s">
        <v>25</v>
      </c>
      <c r="C176" s="20">
        <f t="shared" ref="C176:X176" si="74">SUM(C164:C175)</f>
        <v>0</v>
      </c>
      <c r="D176" s="22">
        <f t="shared" si="74"/>
        <v>0</v>
      </c>
      <c r="E176" s="23">
        <f t="shared" si="74"/>
        <v>0</v>
      </c>
      <c r="F176" s="22">
        <f t="shared" si="74"/>
        <v>0</v>
      </c>
      <c r="G176" s="23">
        <f t="shared" si="74"/>
        <v>0</v>
      </c>
      <c r="H176" s="24">
        <f t="shared" si="74"/>
        <v>0</v>
      </c>
      <c r="I176" s="20">
        <f t="shared" si="74"/>
        <v>0</v>
      </c>
      <c r="J176" s="61">
        <f t="shared" si="74"/>
        <v>0</v>
      </c>
      <c r="K176" s="62">
        <f t="shared" si="74"/>
        <v>0</v>
      </c>
      <c r="L176" s="63">
        <f t="shared" si="74"/>
        <v>0</v>
      </c>
      <c r="M176" s="50">
        <f t="shared" si="74"/>
        <v>0</v>
      </c>
      <c r="N176" s="22">
        <f t="shared" si="74"/>
        <v>0</v>
      </c>
      <c r="O176" s="23">
        <f t="shared" si="74"/>
        <v>0</v>
      </c>
      <c r="P176" s="24">
        <f t="shared" si="74"/>
        <v>0</v>
      </c>
      <c r="Q176" s="20">
        <f t="shared" si="74"/>
        <v>0</v>
      </c>
      <c r="R176" s="136">
        <f t="shared" si="74"/>
        <v>0</v>
      </c>
      <c r="S176" s="151">
        <f t="shared" si="74"/>
        <v>0</v>
      </c>
      <c r="T176" s="22">
        <f t="shared" si="74"/>
        <v>0</v>
      </c>
      <c r="U176" s="23">
        <f t="shared" si="74"/>
        <v>5</v>
      </c>
      <c r="V176" s="24">
        <f t="shared" si="74"/>
        <v>153.55</v>
      </c>
      <c r="W176" s="20">
        <f t="shared" si="74"/>
        <v>5</v>
      </c>
      <c r="X176" s="149">
        <f t="shared" si="74"/>
        <v>153.55</v>
      </c>
    </row>
    <row r="177" ht="44" customHeight="1" spans="1:18">
      <c r="A177" s="46" t="s">
        <v>281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</row>
    <row r="178" ht="30" customHeight="1" spans="1:18">
      <c r="A178" s="2" t="s">
        <v>1</v>
      </c>
      <c r="B178" s="3" t="s">
        <v>2</v>
      </c>
      <c r="C178" s="2" t="s">
        <v>139</v>
      </c>
      <c r="D178" s="4"/>
      <c r="E178" s="4" t="s">
        <v>140</v>
      </c>
      <c r="F178" s="3"/>
      <c r="G178" s="4" t="s">
        <v>282</v>
      </c>
      <c r="H178" s="3"/>
      <c r="I178" s="51" t="s">
        <v>283</v>
      </c>
      <c r="J178" s="52"/>
      <c r="K178" s="53" t="s">
        <v>154</v>
      </c>
      <c r="L178" s="4"/>
      <c r="M178" s="4" t="s">
        <v>155</v>
      </c>
      <c r="N178" s="3"/>
      <c r="O178" s="4" t="s">
        <v>284</v>
      </c>
      <c r="P178" s="3"/>
      <c r="Q178" s="156" t="s">
        <v>156</v>
      </c>
      <c r="R178" s="157"/>
    </row>
    <row r="179" ht="30" customHeight="1" spans="1:18">
      <c r="A179" s="5"/>
      <c r="B179" s="6"/>
      <c r="C179" s="7" t="s">
        <v>9</v>
      </c>
      <c r="D179" s="8" t="s">
        <v>10</v>
      </c>
      <c r="E179" s="8" t="s">
        <v>9</v>
      </c>
      <c r="F179" s="8" t="s">
        <v>10</v>
      </c>
      <c r="G179" s="8" t="s">
        <v>9</v>
      </c>
      <c r="H179" s="9" t="s">
        <v>10</v>
      </c>
      <c r="I179" s="54" t="s">
        <v>22</v>
      </c>
      <c r="J179" s="55" t="s">
        <v>23</v>
      </c>
      <c r="K179" s="56" t="s">
        <v>9</v>
      </c>
      <c r="L179" s="8" t="s">
        <v>10</v>
      </c>
      <c r="M179" s="8" t="s">
        <v>9</v>
      </c>
      <c r="N179" s="9" t="s">
        <v>10</v>
      </c>
      <c r="O179" s="8" t="s">
        <v>9</v>
      </c>
      <c r="P179" s="9" t="s">
        <v>10</v>
      </c>
      <c r="Q179" s="158" t="s">
        <v>22</v>
      </c>
      <c r="R179" s="159" t="s">
        <v>23</v>
      </c>
    </row>
    <row r="180" ht="30" customHeight="1" spans="1:18">
      <c r="A180" s="10">
        <v>1</v>
      </c>
      <c r="B180" s="11">
        <v>45658</v>
      </c>
      <c r="C180" s="12">
        <v>0</v>
      </c>
      <c r="D180" s="13">
        <v>0</v>
      </c>
      <c r="E180" s="14">
        <v>0</v>
      </c>
      <c r="F180" s="13">
        <v>0</v>
      </c>
      <c r="G180" s="16">
        <v>0</v>
      </c>
      <c r="H180" s="15">
        <v>0</v>
      </c>
      <c r="I180" s="47">
        <f t="shared" ref="I180:I191" si="75">C180+E180+G180</f>
        <v>0</v>
      </c>
      <c r="J180" s="57">
        <f t="shared" ref="J180:J191" si="76">D180+F180+H180</f>
        <v>0</v>
      </c>
      <c r="K180" s="58">
        <v>14</v>
      </c>
      <c r="L180" s="13">
        <v>449.75</v>
      </c>
      <c r="M180" s="14">
        <v>134</v>
      </c>
      <c r="N180" s="15">
        <v>4360.55</v>
      </c>
      <c r="O180" s="14">
        <v>0</v>
      </c>
      <c r="P180" s="15">
        <v>0</v>
      </c>
      <c r="Q180" s="160">
        <f t="shared" ref="Q180:Q191" si="77">K180+M180+O180</f>
        <v>148</v>
      </c>
      <c r="R180" s="161">
        <f t="shared" ref="R180:R191" si="78">L180+N180+P180</f>
        <v>4810.3</v>
      </c>
    </row>
    <row r="181" ht="30" customHeight="1" spans="1:18">
      <c r="A181" s="17">
        <v>2</v>
      </c>
      <c r="B181" s="11">
        <v>45689</v>
      </c>
      <c r="C181" s="12">
        <v>3</v>
      </c>
      <c r="D181" s="13">
        <v>81.05</v>
      </c>
      <c r="E181" s="14">
        <v>11</v>
      </c>
      <c r="F181" s="13">
        <v>308.4</v>
      </c>
      <c r="G181" s="16">
        <v>0</v>
      </c>
      <c r="H181" s="15">
        <v>0</v>
      </c>
      <c r="I181" s="47">
        <f t="shared" si="75"/>
        <v>14</v>
      </c>
      <c r="J181" s="57">
        <f t="shared" si="76"/>
        <v>389.45</v>
      </c>
      <c r="K181" s="58">
        <v>0</v>
      </c>
      <c r="L181" s="13">
        <v>0</v>
      </c>
      <c r="M181" s="14">
        <v>176</v>
      </c>
      <c r="N181" s="15">
        <v>5572.3</v>
      </c>
      <c r="O181" s="14">
        <v>0</v>
      </c>
      <c r="P181" s="15">
        <v>0</v>
      </c>
      <c r="Q181" s="160">
        <f t="shared" si="77"/>
        <v>176</v>
      </c>
      <c r="R181" s="161">
        <f t="shared" si="78"/>
        <v>5572.3</v>
      </c>
    </row>
    <row r="182" ht="30" customHeight="1" spans="1:18">
      <c r="A182" s="17">
        <v>3</v>
      </c>
      <c r="B182" s="11">
        <v>45717</v>
      </c>
      <c r="C182" s="108">
        <v>3</v>
      </c>
      <c r="D182" s="49">
        <v>64.25</v>
      </c>
      <c r="E182" s="44">
        <v>5</v>
      </c>
      <c r="F182" s="49">
        <v>135.95</v>
      </c>
      <c r="G182" s="16">
        <v>0</v>
      </c>
      <c r="H182" s="15">
        <v>0</v>
      </c>
      <c r="I182" s="47">
        <f t="shared" si="75"/>
        <v>8</v>
      </c>
      <c r="J182" s="57">
        <f t="shared" si="76"/>
        <v>200.2</v>
      </c>
      <c r="K182" s="58">
        <v>6</v>
      </c>
      <c r="L182" s="49">
        <v>193.65</v>
      </c>
      <c r="M182" s="14">
        <v>114</v>
      </c>
      <c r="N182" s="15">
        <v>3665.75</v>
      </c>
      <c r="O182" s="14">
        <v>0</v>
      </c>
      <c r="P182" s="15">
        <v>0</v>
      </c>
      <c r="Q182" s="160">
        <f t="shared" si="77"/>
        <v>120</v>
      </c>
      <c r="R182" s="161">
        <f t="shared" si="78"/>
        <v>3859.4</v>
      </c>
    </row>
    <row r="183" ht="30" customHeight="1" spans="1:18">
      <c r="A183" s="17">
        <v>4</v>
      </c>
      <c r="B183" s="11">
        <v>45748</v>
      </c>
      <c r="C183" s="108">
        <v>3</v>
      </c>
      <c r="D183" s="49">
        <v>73</v>
      </c>
      <c r="E183" s="44">
        <v>1</v>
      </c>
      <c r="F183" s="49">
        <v>23.35</v>
      </c>
      <c r="G183" s="16">
        <v>0</v>
      </c>
      <c r="H183" s="15">
        <v>0</v>
      </c>
      <c r="I183" s="47">
        <f t="shared" si="75"/>
        <v>4</v>
      </c>
      <c r="J183" s="57">
        <f t="shared" si="76"/>
        <v>96.35</v>
      </c>
      <c r="K183" s="58">
        <v>17</v>
      </c>
      <c r="L183" s="49">
        <v>544.25</v>
      </c>
      <c r="M183" s="14">
        <v>114</v>
      </c>
      <c r="N183" s="15">
        <v>3644.5</v>
      </c>
      <c r="O183" s="14">
        <v>0</v>
      </c>
      <c r="P183" s="15">
        <v>0</v>
      </c>
      <c r="Q183" s="160">
        <f t="shared" si="77"/>
        <v>131</v>
      </c>
      <c r="R183" s="161">
        <f t="shared" si="78"/>
        <v>4188.75</v>
      </c>
    </row>
    <row r="184" ht="30" customHeight="1" spans="1:18">
      <c r="A184" s="17">
        <v>5</v>
      </c>
      <c r="B184" s="11">
        <v>45778</v>
      </c>
      <c r="C184" s="12">
        <v>0</v>
      </c>
      <c r="D184" s="13">
        <v>0</v>
      </c>
      <c r="E184" s="14">
        <v>0</v>
      </c>
      <c r="F184" s="13">
        <v>0</v>
      </c>
      <c r="G184" s="16">
        <v>0</v>
      </c>
      <c r="H184" s="15">
        <v>0</v>
      </c>
      <c r="I184" s="47">
        <f t="shared" si="75"/>
        <v>0</v>
      </c>
      <c r="J184" s="57">
        <f t="shared" si="76"/>
        <v>0</v>
      </c>
      <c r="K184" s="58">
        <v>0</v>
      </c>
      <c r="L184" s="13">
        <v>0</v>
      </c>
      <c r="M184" s="14">
        <v>125</v>
      </c>
      <c r="N184" s="19">
        <v>4003.25</v>
      </c>
      <c r="O184" s="14">
        <v>0</v>
      </c>
      <c r="P184" s="15">
        <v>0</v>
      </c>
      <c r="Q184" s="160">
        <f t="shared" si="77"/>
        <v>125</v>
      </c>
      <c r="R184" s="161">
        <f t="shared" si="78"/>
        <v>4003.25</v>
      </c>
    </row>
    <row r="185" ht="30" customHeight="1" spans="1:18">
      <c r="A185" s="17">
        <v>6</v>
      </c>
      <c r="B185" s="11">
        <v>45809</v>
      </c>
      <c r="C185" s="12">
        <v>0</v>
      </c>
      <c r="D185" s="13">
        <v>0</v>
      </c>
      <c r="E185" s="14">
        <v>0</v>
      </c>
      <c r="F185" s="13">
        <v>0</v>
      </c>
      <c r="G185" s="16">
        <v>0</v>
      </c>
      <c r="H185" s="15">
        <v>0</v>
      </c>
      <c r="I185" s="47">
        <f t="shared" si="75"/>
        <v>0</v>
      </c>
      <c r="J185" s="57">
        <f t="shared" si="76"/>
        <v>0</v>
      </c>
      <c r="K185" s="58">
        <v>12</v>
      </c>
      <c r="L185" s="13">
        <v>230.35</v>
      </c>
      <c r="M185" s="14">
        <v>2</v>
      </c>
      <c r="N185" s="13">
        <v>64.85</v>
      </c>
      <c r="O185" s="14">
        <v>14</v>
      </c>
      <c r="P185" s="15">
        <v>415.85</v>
      </c>
      <c r="Q185" s="160">
        <f t="shared" si="77"/>
        <v>28</v>
      </c>
      <c r="R185" s="161">
        <f t="shared" si="78"/>
        <v>711.05</v>
      </c>
    </row>
    <row r="186" ht="30" customHeight="1" spans="1:18">
      <c r="A186" s="17">
        <v>7</v>
      </c>
      <c r="B186" s="11">
        <v>45839</v>
      </c>
      <c r="C186" s="12">
        <v>0</v>
      </c>
      <c r="D186" s="13">
        <v>0</v>
      </c>
      <c r="E186" s="14">
        <v>0</v>
      </c>
      <c r="F186" s="13">
        <v>0</v>
      </c>
      <c r="G186" s="16">
        <v>0</v>
      </c>
      <c r="H186" s="15">
        <v>0</v>
      </c>
      <c r="I186" s="47">
        <f t="shared" si="75"/>
        <v>0</v>
      </c>
      <c r="J186" s="57">
        <f t="shared" si="76"/>
        <v>0</v>
      </c>
      <c r="K186" s="58">
        <v>0</v>
      </c>
      <c r="L186" s="13">
        <v>0</v>
      </c>
      <c r="M186" s="14">
        <v>5</v>
      </c>
      <c r="N186" s="13">
        <v>156.35</v>
      </c>
      <c r="O186" s="16">
        <v>37</v>
      </c>
      <c r="P186" s="15">
        <v>1167.55</v>
      </c>
      <c r="Q186" s="160">
        <f t="shared" si="77"/>
        <v>42</v>
      </c>
      <c r="R186" s="161">
        <f t="shared" si="78"/>
        <v>1323.9</v>
      </c>
    </row>
    <row r="187" ht="30" customHeight="1" spans="1:18">
      <c r="A187" s="17">
        <v>8</v>
      </c>
      <c r="B187" s="11">
        <v>45870</v>
      </c>
      <c r="C187" s="12"/>
      <c r="D187" s="13"/>
      <c r="E187" s="14"/>
      <c r="F187" s="13"/>
      <c r="G187" s="16"/>
      <c r="H187" s="15"/>
      <c r="I187" s="47">
        <f t="shared" si="75"/>
        <v>0</v>
      </c>
      <c r="J187" s="57">
        <f t="shared" si="76"/>
        <v>0</v>
      </c>
      <c r="K187" s="58"/>
      <c r="L187" s="13"/>
      <c r="M187" s="13"/>
      <c r="N187" s="13"/>
      <c r="O187" s="14"/>
      <c r="P187" s="15"/>
      <c r="Q187" s="160">
        <f t="shared" si="77"/>
        <v>0</v>
      </c>
      <c r="R187" s="161">
        <f t="shared" si="78"/>
        <v>0</v>
      </c>
    </row>
    <row r="188" ht="30" customHeight="1" spans="1:18">
      <c r="A188" s="17">
        <v>9</v>
      </c>
      <c r="B188" s="11">
        <v>45901</v>
      </c>
      <c r="C188" s="12"/>
      <c r="D188" s="13"/>
      <c r="E188" s="14"/>
      <c r="F188" s="13"/>
      <c r="G188" s="16"/>
      <c r="H188" s="15"/>
      <c r="I188" s="47">
        <f t="shared" si="75"/>
        <v>0</v>
      </c>
      <c r="J188" s="57">
        <f t="shared" si="76"/>
        <v>0</v>
      </c>
      <c r="K188" s="58"/>
      <c r="L188" s="13"/>
      <c r="M188" s="13"/>
      <c r="N188" s="13"/>
      <c r="O188" s="14"/>
      <c r="P188" s="15"/>
      <c r="Q188" s="160">
        <f t="shared" si="77"/>
        <v>0</v>
      </c>
      <c r="R188" s="161">
        <f t="shared" si="78"/>
        <v>0</v>
      </c>
    </row>
    <row r="189" ht="30" customHeight="1" spans="1:18">
      <c r="A189" s="17">
        <v>10</v>
      </c>
      <c r="B189" s="11">
        <v>45931</v>
      </c>
      <c r="C189" s="12"/>
      <c r="D189" s="13"/>
      <c r="E189" s="14"/>
      <c r="F189" s="13"/>
      <c r="G189" s="16"/>
      <c r="H189" s="15"/>
      <c r="I189" s="47">
        <f t="shared" si="75"/>
        <v>0</v>
      </c>
      <c r="J189" s="57">
        <f t="shared" si="76"/>
        <v>0</v>
      </c>
      <c r="K189" s="58"/>
      <c r="L189" s="13"/>
      <c r="M189" s="13"/>
      <c r="N189" s="13"/>
      <c r="O189" s="14"/>
      <c r="P189" s="15"/>
      <c r="Q189" s="160">
        <f t="shared" si="77"/>
        <v>0</v>
      </c>
      <c r="R189" s="161">
        <f t="shared" si="78"/>
        <v>0</v>
      </c>
    </row>
    <row r="190" ht="30" customHeight="1" spans="1:18">
      <c r="A190" s="17">
        <v>11</v>
      </c>
      <c r="B190" s="11">
        <v>45962</v>
      </c>
      <c r="C190" s="12"/>
      <c r="D190" s="13"/>
      <c r="E190" s="14"/>
      <c r="F190" s="13"/>
      <c r="G190" s="16"/>
      <c r="H190" s="15"/>
      <c r="I190" s="47">
        <f t="shared" si="75"/>
        <v>0</v>
      </c>
      <c r="J190" s="57">
        <f t="shared" si="76"/>
        <v>0</v>
      </c>
      <c r="K190" s="58"/>
      <c r="L190" s="13"/>
      <c r="M190" s="13"/>
      <c r="N190" s="13"/>
      <c r="O190" s="14"/>
      <c r="P190" s="15"/>
      <c r="Q190" s="160">
        <f t="shared" si="77"/>
        <v>0</v>
      </c>
      <c r="R190" s="161">
        <f t="shared" si="78"/>
        <v>0</v>
      </c>
    </row>
    <row r="191" ht="30" customHeight="1" spans="1:18">
      <c r="A191" s="17">
        <v>12</v>
      </c>
      <c r="B191" s="11">
        <v>45992</v>
      </c>
      <c r="C191" s="12"/>
      <c r="D191" s="13"/>
      <c r="E191" s="14"/>
      <c r="F191" s="13"/>
      <c r="G191" s="16"/>
      <c r="H191" s="15"/>
      <c r="I191" s="47">
        <f t="shared" si="75"/>
        <v>0</v>
      </c>
      <c r="J191" s="57">
        <f t="shared" si="76"/>
        <v>0</v>
      </c>
      <c r="K191" s="58"/>
      <c r="L191" s="13"/>
      <c r="M191" s="13"/>
      <c r="N191" s="13"/>
      <c r="O191" s="14"/>
      <c r="P191" s="15"/>
      <c r="Q191" s="160">
        <f t="shared" si="77"/>
        <v>0</v>
      </c>
      <c r="R191" s="161">
        <f t="shared" si="78"/>
        <v>0</v>
      </c>
    </row>
    <row r="192" ht="30" customHeight="1" spans="1:18">
      <c r="A192" s="20"/>
      <c r="B192" s="21" t="s">
        <v>25</v>
      </c>
      <c r="C192" s="20">
        <f t="shared" ref="C192:R192" si="79">SUM(C180:C191)</f>
        <v>9</v>
      </c>
      <c r="D192" s="22">
        <f t="shared" si="79"/>
        <v>218.3</v>
      </c>
      <c r="E192" s="23">
        <f t="shared" si="79"/>
        <v>17</v>
      </c>
      <c r="F192" s="22">
        <f t="shared" si="79"/>
        <v>467.7</v>
      </c>
      <c r="G192" s="23">
        <f t="shared" si="79"/>
        <v>0</v>
      </c>
      <c r="H192" s="24">
        <f t="shared" si="79"/>
        <v>0</v>
      </c>
      <c r="I192" s="20">
        <f t="shared" si="79"/>
        <v>26</v>
      </c>
      <c r="J192" s="61">
        <f t="shared" si="79"/>
        <v>686</v>
      </c>
      <c r="K192" s="62">
        <f t="shared" si="79"/>
        <v>49</v>
      </c>
      <c r="L192" s="63">
        <f t="shared" si="79"/>
        <v>1418</v>
      </c>
      <c r="M192" s="63">
        <f t="shared" si="79"/>
        <v>670</v>
      </c>
      <c r="N192" s="63">
        <f t="shared" si="79"/>
        <v>21467.55</v>
      </c>
      <c r="O192" s="50">
        <f t="shared" si="79"/>
        <v>51</v>
      </c>
      <c r="P192" s="24">
        <f t="shared" si="79"/>
        <v>1583.4</v>
      </c>
      <c r="Q192" s="162">
        <f t="shared" si="79"/>
        <v>770</v>
      </c>
      <c r="R192" s="163">
        <f t="shared" si="79"/>
        <v>24468.95</v>
      </c>
    </row>
    <row r="193" ht="51" customHeight="1" spans="1:9">
      <c r="A193" s="164" t="s">
        <v>285</v>
      </c>
      <c r="B193" s="164"/>
      <c r="C193" s="164"/>
      <c r="D193" s="164"/>
      <c r="E193" s="164"/>
      <c r="F193" s="164"/>
      <c r="G193" s="164"/>
      <c r="H193" s="164"/>
      <c r="I193" s="164"/>
    </row>
    <row r="194" ht="30" customHeight="1" spans="1:9">
      <c r="A194" s="2" t="s">
        <v>1</v>
      </c>
      <c r="B194" s="4" t="s">
        <v>2</v>
      </c>
      <c r="C194" s="51" t="s">
        <v>3</v>
      </c>
      <c r="D194" s="114"/>
      <c r="E194" s="91" t="s">
        <v>177</v>
      </c>
      <c r="F194" s="99"/>
      <c r="G194" s="91" t="s">
        <v>5</v>
      </c>
      <c r="H194" s="95"/>
      <c r="I194" s="170" t="s">
        <v>21</v>
      </c>
    </row>
    <row r="195" ht="30" customHeight="1" spans="1:9">
      <c r="A195" s="7"/>
      <c r="B195" s="8"/>
      <c r="C195" s="54" t="s">
        <v>22</v>
      </c>
      <c r="D195" s="100" t="s">
        <v>23</v>
      </c>
      <c r="E195" s="54" t="s">
        <v>22</v>
      </c>
      <c r="F195" s="65" t="s">
        <v>23</v>
      </c>
      <c r="G195" s="165" t="s">
        <v>22</v>
      </c>
      <c r="H195" s="166" t="s">
        <v>10</v>
      </c>
      <c r="I195" s="171"/>
    </row>
    <row r="196" ht="30" customHeight="1" spans="1:9">
      <c r="A196" s="47">
        <v>1</v>
      </c>
      <c r="B196" s="167">
        <v>45658</v>
      </c>
      <c r="C196" s="118">
        <f>I4+S20+I52+I36+I132+I148+I180+I164+I116+I100+I84+I68</f>
        <v>1035</v>
      </c>
      <c r="D196" s="119">
        <f>J4+T20+J52+J36+J132+J148+J180+J164+J116+J100+J84+J68</f>
        <v>32615.8</v>
      </c>
      <c r="E196" s="36">
        <f>Q4+AK20+Q52+Q36+Q132+Q148+Q180+Q164+Q116+Q100+Q84+Q68</f>
        <v>1839</v>
      </c>
      <c r="F196" s="168">
        <f>R4+AL20+R52+R36+R132+R148+R180+R164+R116+R100+R84+R68</f>
        <v>58594.55</v>
      </c>
      <c r="G196" s="7">
        <f>W4+AQ20+W36+W164+W68+W116</f>
        <v>341</v>
      </c>
      <c r="H196" s="169">
        <f>X4+AR20+X36+X164+X68+X116</f>
        <v>10855.6</v>
      </c>
      <c r="I196" s="172"/>
    </row>
    <row r="197" ht="30" customHeight="1" spans="1:9">
      <c r="A197" s="47">
        <v>2</v>
      </c>
      <c r="B197" s="167">
        <v>45689</v>
      </c>
      <c r="C197" s="118">
        <f t="shared" ref="C197:C207" si="80">I5+S21+I53+I37+I133+I149+I181+I165+I117+I101+I85+I69</f>
        <v>1409</v>
      </c>
      <c r="D197" s="119">
        <f t="shared" ref="D197:D207" si="81">J5+T21+J53+J37+J133+J149+J181+J165+J117+J101+J85+J69</f>
        <v>44074.8</v>
      </c>
      <c r="E197" s="36">
        <f t="shared" ref="E197:E207" si="82">Q5+AK21+Q53+Q37+Q133+Q149+Q181+Q165+Q117+Q101+Q85+Q69</f>
        <v>2233</v>
      </c>
      <c r="F197" s="168">
        <f t="shared" ref="F197:F207" si="83">R5+AL21+R53+R37+R133+R149+R181+R165+R117+R101+R85+R69</f>
        <v>70554.05</v>
      </c>
      <c r="G197" s="7">
        <f t="shared" ref="G197:G207" si="84">W5+AQ21+W37+W165+W69+W117</f>
        <v>442</v>
      </c>
      <c r="H197" s="169">
        <f t="shared" ref="H197:H207" si="85">X5+AR21+X37+X165+X69+X117</f>
        <v>13931.1</v>
      </c>
      <c r="I197" s="172"/>
    </row>
    <row r="198" ht="30" customHeight="1" spans="1:9">
      <c r="A198" s="47">
        <v>3</v>
      </c>
      <c r="B198" s="167">
        <v>45717</v>
      </c>
      <c r="C198" s="118">
        <f t="shared" si="80"/>
        <v>1245</v>
      </c>
      <c r="D198" s="119">
        <f t="shared" si="81"/>
        <v>39231.5</v>
      </c>
      <c r="E198" s="36">
        <f t="shared" si="82"/>
        <v>1787</v>
      </c>
      <c r="F198" s="168">
        <f t="shared" si="83"/>
        <v>56719.7</v>
      </c>
      <c r="G198" s="7">
        <f t="shared" si="84"/>
        <v>383</v>
      </c>
      <c r="H198" s="169">
        <f t="shared" si="85"/>
        <v>12093.2</v>
      </c>
      <c r="I198" s="172"/>
    </row>
    <row r="199" ht="30" customHeight="1" spans="1:9">
      <c r="A199" s="47">
        <v>4</v>
      </c>
      <c r="B199" s="167">
        <v>45748</v>
      </c>
      <c r="C199" s="118">
        <f t="shared" si="80"/>
        <v>1501</v>
      </c>
      <c r="D199" s="119">
        <f t="shared" si="81"/>
        <v>47279.25</v>
      </c>
      <c r="E199" s="36">
        <f t="shared" si="82"/>
        <v>1888</v>
      </c>
      <c r="F199" s="168">
        <f t="shared" si="83"/>
        <v>59946.1</v>
      </c>
      <c r="G199" s="7">
        <f t="shared" si="84"/>
        <v>349</v>
      </c>
      <c r="H199" s="169">
        <f t="shared" si="85"/>
        <v>11056.85</v>
      </c>
      <c r="I199" s="172"/>
    </row>
    <row r="200" ht="30" customHeight="1" spans="1:9">
      <c r="A200" s="47">
        <v>5</v>
      </c>
      <c r="B200" s="167">
        <v>45778</v>
      </c>
      <c r="C200" s="118">
        <f t="shared" si="80"/>
        <v>1763</v>
      </c>
      <c r="D200" s="119">
        <f t="shared" si="81"/>
        <v>55699.15</v>
      </c>
      <c r="E200" s="36">
        <f t="shared" si="82"/>
        <v>2245</v>
      </c>
      <c r="F200" s="168">
        <f t="shared" si="83"/>
        <v>71407.1</v>
      </c>
      <c r="G200" s="7">
        <f t="shared" si="84"/>
        <v>391</v>
      </c>
      <c r="H200" s="169">
        <f t="shared" si="85"/>
        <v>12509.95</v>
      </c>
      <c r="I200" s="172"/>
    </row>
    <row r="201" ht="30" customHeight="1" spans="1:9">
      <c r="A201" s="47">
        <v>6</v>
      </c>
      <c r="B201" s="167">
        <v>45809</v>
      </c>
      <c r="C201" s="118">
        <f t="shared" si="80"/>
        <v>1306</v>
      </c>
      <c r="D201" s="119">
        <f t="shared" si="81"/>
        <v>41018.95</v>
      </c>
      <c r="E201" s="36">
        <f t="shared" si="82"/>
        <v>1578</v>
      </c>
      <c r="F201" s="168">
        <f t="shared" si="83"/>
        <v>50118.9</v>
      </c>
      <c r="G201" s="7">
        <f t="shared" si="84"/>
        <v>336</v>
      </c>
      <c r="H201" s="169">
        <f t="shared" si="85"/>
        <v>10726</v>
      </c>
      <c r="I201" s="172"/>
    </row>
    <row r="202" ht="30" customHeight="1" spans="1:9">
      <c r="A202" s="47">
        <v>7</v>
      </c>
      <c r="B202" s="167">
        <v>45839</v>
      </c>
      <c r="C202" s="118">
        <f t="shared" si="80"/>
        <v>2081</v>
      </c>
      <c r="D202" s="119">
        <f t="shared" si="81"/>
        <v>65062.7</v>
      </c>
      <c r="E202" s="36">
        <f t="shared" si="82"/>
        <v>2188</v>
      </c>
      <c r="F202" s="168">
        <f t="shared" si="83"/>
        <v>70111.15</v>
      </c>
      <c r="G202" s="7">
        <f t="shared" si="84"/>
        <v>406</v>
      </c>
      <c r="H202" s="169">
        <f t="shared" si="85"/>
        <v>13136.7</v>
      </c>
      <c r="I202" s="172"/>
    </row>
    <row r="203" ht="30" customHeight="1" spans="1:9">
      <c r="A203" s="47">
        <v>8</v>
      </c>
      <c r="B203" s="167">
        <v>45870</v>
      </c>
      <c r="C203" s="118">
        <f t="shared" si="80"/>
        <v>0</v>
      </c>
      <c r="D203" s="119">
        <f t="shared" si="81"/>
        <v>0</v>
      </c>
      <c r="E203" s="36">
        <f t="shared" si="82"/>
        <v>0</v>
      </c>
      <c r="F203" s="168">
        <f t="shared" si="83"/>
        <v>0</v>
      </c>
      <c r="G203" s="7">
        <f t="shared" si="84"/>
        <v>0</v>
      </c>
      <c r="H203" s="169">
        <f t="shared" si="85"/>
        <v>0</v>
      </c>
      <c r="I203" s="172"/>
    </row>
    <row r="204" ht="30" customHeight="1" spans="1:9">
      <c r="A204" s="47">
        <v>9</v>
      </c>
      <c r="B204" s="167">
        <v>45901</v>
      </c>
      <c r="C204" s="118">
        <f t="shared" si="80"/>
        <v>0</v>
      </c>
      <c r="D204" s="119">
        <f t="shared" si="81"/>
        <v>0</v>
      </c>
      <c r="E204" s="36">
        <f t="shared" si="82"/>
        <v>0</v>
      </c>
      <c r="F204" s="168">
        <f t="shared" si="83"/>
        <v>0</v>
      </c>
      <c r="G204" s="7">
        <f t="shared" si="84"/>
        <v>0</v>
      </c>
      <c r="H204" s="169">
        <f t="shared" si="85"/>
        <v>0</v>
      </c>
      <c r="I204" s="172"/>
    </row>
    <row r="205" ht="30" customHeight="1" spans="1:9">
      <c r="A205" s="47">
        <v>10</v>
      </c>
      <c r="B205" s="167">
        <v>45931</v>
      </c>
      <c r="C205" s="118">
        <f t="shared" si="80"/>
        <v>0</v>
      </c>
      <c r="D205" s="119">
        <f t="shared" si="81"/>
        <v>0</v>
      </c>
      <c r="E205" s="36">
        <f t="shared" si="82"/>
        <v>0</v>
      </c>
      <c r="F205" s="168">
        <f t="shared" si="83"/>
        <v>0</v>
      </c>
      <c r="G205" s="7">
        <f t="shared" si="84"/>
        <v>0</v>
      </c>
      <c r="H205" s="169">
        <f t="shared" si="85"/>
        <v>0</v>
      </c>
      <c r="I205" s="172"/>
    </row>
    <row r="206" ht="30" customHeight="1" spans="1:9">
      <c r="A206" s="47">
        <v>11</v>
      </c>
      <c r="B206" s="167">
        <v>45962</v>
      </c>
      <c r="C206" s="118">
        <f t="shared" si="80"/>
        <v>0</v>
      </c>
      <c r="D206" s="119">
        <f t="shared" si="81"/>
        <v>0</v>
      </c>
      <c r="E206" s="36">
        <f t="shared" si="82"/>
        <v>0</v>
      </c>
      <c r="F206" s="168">
        <f t="shared" si="83"/>
        <v>0</v>
      </c>
      <c r="G206" s="7">
        <f t="shared" si="84"/>
        <v>0</v>
      </c>
      <c r="H206" s="169">
        <f t="shared" si="85"/>
        <v>0</v>
      </c>
      <c r="I206" s="172"/>
    </row>
    <row r="207" ht="30" customHeight="1" spans="1:9">
      <c r="A207" s="47">
        <v>12</v>
      </c>
      <c r="B207" s="167">
        <v>45992</v>
      </c>
      <c r="C207" s="118">
        <f t="shared" si="80"/>
        <v>0</v>
      </c>
      <c r="D207" s="119">
        <f t="shared" si="81"/>
        <v>0</v>
      </c>
      <c r="E207" s="36">
        <f t="shared" si="82"/>
        <v>0</v>
      </c>
      <c r="F207" s="168">
        <f t="shared" si="83"/>
        <v>0</v>
      </c>
      <c r="G207" s="7">
        <f t="shared" si="84"/>
        <v>0</v>
      </c>
      <c r="H207" s="169">
        <f t="shared" si="85"/>
        <v>0</v>
      </c>
      <c r="I207" s="172"/>
    </row>
    <row r="208" ht="30" customHeight="1" spans="1:9">
      <c r="A208" s="20"/>
      <c r="B208" s="39" t="s">
        <v>25</v>
      </c>
      <c r="C208" s="126">
        <f t="shared" ref="C208:H208" si="86">SUM(C196:C207)</f>
        <v>10340</v>
      </c>
      <c r="D208" s="127">
        <f t="shared" si="86"/>
        <v>324982.15</v>
      </c>
      <c r="E208" s="5">
        <f t="shared" si="86"/>
        <v>13758</v>
      </c>
      <c r="F208" s="142">
        <f t="shared" si="86"/>
        <v>437451.55</v>
      </c>
      <c r="G208" s="5">
        <f t="shared" si="86"/>
        <v>2648</v>
      </c>
      <c r="H208" s="43">
        <f t="shared" si="86"/>
        <v>84309.4</v>
      </c>
      <c r="I208" s="173"/>
    </row>
  </sheetData>
  <mergeCells count="167">
    <mergeCell ref="A1:P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A49:R49"/>
    <mergeCell ref="C50:D50"/>
    <mergeCell ref="E50:F50"/>
    <mergeCell ref="G50:H50"/>
    <mergeCell ref="I50:J50"/>
    <mergeCell ref="K50:L50"/>
    <mergeCell ref="M50:N50"/>
    <mergeCell ref="O50:P50"/>
    <mergeCell ref="Q50:R50"/>
    <mergeCell ref="A65:R65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W66:X66"/>
    <mergeCell ref="A81:R81"/>
    <mergeCell ref="C82:D82"/>
    <mergeCell ref="E82:F82"/>
    <mergeCell ref="G82:H82"/>
    <mergeCell ref="I82:J82"/>
    <mergeCell ref="K82:L82"/>
    <mergeCell ref="M82:N82"/>
    <mergeCell ref="O82:P82"/>
    <mergeCell ref="Q82:R82"/>
    <mergeCell ref="A97:R97"/>
    <mergeCell ref="C98:D98"/>
    <mergeCell ref="E98:F98"/>
    <mergeCell ref="G98:H98"/>
    <mergeCell ref="I98:J98"/>
    <mergeCell ref="K98:L98"/>
    <mergeCell ref="M98:N98"/>
    <mergeCell ref="O98:P98"/>
    <mergeCell ref="Q98:R98"/>
    <mergeCell ref="A113:X113"/>
    <mergeCell ref="C114:D114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129:R129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A145:R145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A161:X161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A177:R177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A193:I193"/>
    <mergeCell ref="C194:D194"/>
    <mergeCell ref="E194:F194"/>
    <mergeCell ref="G194:H194"/>
    <mergeCell ref="A2:A3"/>
    <mergeCell ref="A18:A19"/>
    <mergeCell ref="A34:A35"/>
    <mergeCell ref="A50:A51"/>
    <mergeCell ref="A66:A67"/>
    <mergeCell ref="A82:A83"/>
    <mergeCell ref="A98:A99"/>
    <mergeCell ref="A114:A115"/>
    <mergeCell ref="A130:A131"/>
    <mergeCell ref="A146:A147"/>
    <mergeCell ref="A162:A163"/>
    <mergeCell ref="A178:A179"/>
    <mergeCell ref="A194:A195"/>
    <mergeCell ref="B2:B3"/>
    <mergeCell ref="B18:B19"/>
    <mergeCell ref="B34:B35"/>
    <mergeCell ref="B50:B51"/>
    <mergeCell ref="B66:B67"/>
    <mergeCell ref="B82:B83"/>
    <mergeCell ref="B98:B99"/>
    <mergeCell ref="B114:B115"/>
    <mergeCell ref="B130:B131"/>
    <mergeCell ref="B146:B147"/>
    <mergeCell ref="B162:B163"/>
    <mergeCell ref="B178:B179"/>
    <mergeCell ref="B194:B195"/>
    <mergeCell ref="I194:I1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年度总结算2017-2021</vt:lpstr>
      <vt:lpstr>2022</vt:lpstr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詹基</cp:lastModifiedBy>
  <dcterms:created xsi:type="dcterms:W3CDTF">2017-11-01T07:07:00Z</dcterms:created>
  <cp:lastPrinted>2017-11-01T07:14:00Z</cp:lastPrinted>
  <dcterms:modified xsi:type="dcterms:W3CDTF">2025-08-02T06:09:29Z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9EE302082CE948DEAE12E82E0F4223EA_13</vt:lpwstr>
  </property>
</Properties>
</file>